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uzzo/Documents/u/q/tar/427/17au/www/misc/"/>
    </mc:Choice>
  </mc:AlternateContent>
  <bookViews>
    <workbookView xWindow="3200" yWindow="460" windowWidth="25600" windowHeight="17540" tabRatio="500"/>
  </bookViews>
  <sheets>
    <sheet name="SW" sheetId="1" r:id="rId1"/>
    <sheet name="BLOSUM6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D11" i="1"/>
  <c r="C13" i="1"/>
  <c r="C14" i="1"/>
  <c r="C15" i="1"/>
  <c r="C16" i="1"/>
  <c r="C17" i="1"/>
  <c r="C18" i="1"/>
  <c r="C19" i="1"/>
  <c r="C20" i="1"/>
  <c r="C21" i="1"/>
  <c r="C22" i="1"/>
  <c r="C23" i="1"/>
  <c r="C12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E22" i="1"/>
  <c r="F22" i="1"/>
  <c r="G22" i="1"/>
  <c r="H22" i="1"/>
  <c r="I22" i="1"/>
  <c r="J22" i="1"/>
  <c r="K22" i="1"/>
  <c r="L22" i="1"/>
  <c r="M22" i="1"/>
  <c r="N22" i="1"/>
  <c r="E23" i="1"/>
  <c r="F23" i="1"/>
  <c r="G23" i="1"/>
  <c r="H23" i="1"/>
  <c r="I23" i="1"/>
  <c r="J23" i="1"/>
  <c r="K23" i="1"/>
  <c r="L23" i="1"/>
  <c r="M23" i="1"/>
  <c r="N23" i="1"/>
  <c r="D22" i="1"/>
  <c r="D23" i="1"/>
  <c r="G8" i="1"/>
  <c r="U21" i="2"/>
</calcChain>
</file>

<file path=xl/sharedStrings.xml><?xml version="1.0" encoding="utf-8"?>
<sst xmlns="http://schemas.openxmlformats.org/spreadsheetml/2006/main" count="61" uniqueCount="28">
  <si>
    <t>K</t>
  </si>
  <si>
    <t>E</t>
  </si>
  <si>
    <t>V</t>
  </si>
  <si>
    <t>L</t>
  </si>
  <si>
    <t>A</t>
  </si>
  <si>
    <t>R</t>
  </si>
  <si>
    <t>N</t>
  </si>
  <si>
    <t>I</t>
  </si>
  <si>
    <t>BLOSUM 62</t>
  </si>
  <si>
    <t>D</t>
  </si>
  <si>
    <t>C</t>
  </si>
  <si>
    <t>Q</t>
  </si>
  <si>
    <t>G</t>
  </si>
  <si>
    <t>H</t>
  </si>
  <si>
    <t>M</t>
  </si>
  <si>
    <t>F</t>
  </si>
  <si>
    <t>P</t>
  </si>
  <si>
    <t>S</t>
  </si>
  <si>
    <t>T</t>
  </si>
  <si>
    <t>W</t>
  </si>
  <si>
    <t>Y</t>
  </si>
  <si>
    <t>A Smith-Waterman Calculator</t>
  </si>
  <si>
    <t>Table below shows the Smith-Waterman scoring table for two protein sequences.</t>
  </si>
  <si>
    <t>Scoring is via Blosum62 (on sheet 2) with linear (not affine) gap cost of -4.</t>
  </si>
  <si>
    <t>Overall best score:</t>
  </si>
  <si>
    <t>(Judicious use of fill down/across will allow longer sequences.)</t>
  </si>
  <si>
    <t xml:space="preserve">Change the sequences highlighted in yellow as desired; scores should recalculate. </t>
  </si>
  <si>
    <t>; high-scoring cells highlighted in pink.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</si>
</sst>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0" borderId="5" xfId="0" applyFont="1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  <xf numFmtId="0" fontId="2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zoomScale="125" zoomScaleNormal="125" zoomScalePageLayoutView="125" workbookViewId="0">
      <selection activeCell="D12" sqref="D12"/>
    </sheetView>
  </sheetViews>
  <sheetFormatPr baseColWidth="10" defaultRowHeight="16" x14ac:dyDescent="0.2"/>
  <cols>
    <col min="1" max="14" width="3.5" customWidth="1"/>
    <col min="15" max="20" width="3.83203125" customWidth="1"/>
  </cols>
  <sheetData>
    <row r="2" spans="2:20" x14ac:dyDescent="0.2">
      <c r="B2" s="29" t="s">
        <v>21</v>
      </c>
    </row>
    <row r="3" spans="2:20" x14ac:dyDescent="0.2"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30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x14ac:dyDescent="0.2">
      <c r="B5" s="30" t="s">
        <v>23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x14ac:dyDescent="0.2">
      <c r="B6" s="30" t="s">
        <v>25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8" spans="2:20" x14ac:dyDescent="0.2">
      <c r="B8" t="s">
        <v>24</v>
      </c>
      <c r="G8">
        <f>MAX(C11:N23)</f>
        <v>11</v>
      </c>
      <c r="H8" t="s">
        <v>27</v>
      </c>
    </row>
    <row r="10" spans="2:20" x14ac:dyDescent="0.2">
      <c r="D10" s="28" t="s">
        <v>0</v>
      </c>
      <c r="E10" s="28" t="s">
        <v>6</v>
      </c>
      <c r="F10" s="28" t="s">
        <v>7</v>
      </c>
      <c r="G10" s="28" t="s">
        <v>1</v>
      </c>
      <c r="H10" s="28" t="s">
        <v>2</v>
      </c>
      <c r="I10" s="28" t="s">
        <v>7</v>
      </c>
      <c r="J10" s="28" t="s">
        <v>3</v>
      </c>
      <c r="K10" s="28"/>
      <c r="L10" s="28"/>
      <c r="M10" s="28"/>
      <c r="N10" s="28"/>
    </row>
    <row r="11" spans="2:20" x14ac:dyDescent="0.2">
      <c r="C11" s="11">
        <v>0</v>
      </c>
      <c r="D11" s="12">
        <f>IF(ISBLANK(D$10),"",0)</f>
        <v>0</v>
      </c>
      <c r="E11" s="12">
        <f t="shared" ref="E11:N11" si="0">IF(ISBLANK(E$10),"",0)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3" t="str">
        <f t="shared" si="0"/>
        <v/>
      </c>
    </row>
    <row r="12" spans="2:20" x14ac:dyDescent="0.2">
      <c r="B12" s="28" t="s">
        <v>0</v>
      </c>
      <c r="C12" s="14">
        <f>IF(ISBLANK($B12),"",0)</f>
        <v>0</v>
      </c>
      <c r="D12" s="9">
        <f>IF(OR(ISBLANK(D$10),ISBLANK($B12)),"",MAX(0,D11-4,C12-4,C11+VLOOKUP(D$10,BLOSUM62!$A$3:$U$22,1+HLOOKUP($B12,BLOSUM62!$B$2:$U$23,22,FALSE),FALSE)))</f>
        <v>5</v>
      </c>
      <c r="E12" s="9">
        <f>IF(OR(ISBLANK(E$10),ISBLANK($B12)),"",MAX(0,E11-4,D12-4,D11+VLOOKUP(E$10,BLOSUM62!$A$3:$U$22,1+HLOOKUP($B12,BLOSUM62!$B$2:$U$23,22,FALSE),FALSE)))</f>
        <v>1</v>
      </c>
      <c r="F12" s="9">
        <f>IF(OR(ISBLANK(F$10),ISBLANK($B12)),"",MAX(0,F11-4,E12-4,E11+VLOOKUP(F$10,BLOSUM62!$A$3:$U$22,1+HLOOKUP($B12,BLOSUM62!$B$2:$U$23,22,FALSE),FALSE)))</f>
        <v>0</v>
      </c>
      <c r="G12" s="9">
        <f>IF(OR(ISBLANK(G$10),ISBLANK($B12)),"",MAX(0,G11-4,F12-4,F11+VLOOKUP(G$10,BLOSUM62!$A$3:$U$22,1+HLOOKUP($B12,BLOSUM62!$B$2:$U$23,22,FALSE),FALSE)))</f>
        <v>1</v>
      </c>
      <c r="H12" s="9">
        <f>IF(OR(ISBLANK(H$10),ISBLANK($B12)),"",MAX(0,H11-4,G12-4,G11+VLOOKUP(H$10,BLOSUM62!$A$3:$U$22,1+HLOOKUP($B12,BLOSUM62!$B$2:$U$23,22,FALSE),FALSE)))</f>
        <v>0</v>
      </c>
      <c r="I12" s="9">
        <f>IF(OR(ISBLANK(I$10),ISBLANK($B12)),"",MAX(0,I11-4,H12-4,H11+VLOOKUP(I$10,BLOSUM62!$A$3:$U$22,1+HLOOKUP($B12,BLOSUM62!$B$2:$U$23,22,FALSE),FALSE)))</f>
        <v>0</v>
      </c>
      <c r="J12" s="9">
        <f>IF(OR(ISBLANK(J$10),ISBLANK($B12)),"",MAX(0,J11-4,I12-4,I11+VLOOKUP(J$10,BLOSUM62!$A$3:$U$22,1+HLOOKUP($B12,BLOSUM62!$B$2:$U$23,22,FALSE),FALSE)))</f>
        <v>0</v>
      </c>
      <c r="K12" s="9" t="str">
        <f>IF(OR(ISBLANK(K$10),ISBLANK($B12)),"",MAX(0,K11-4,J12-4,J11+VLOOKUP(K$10,BLOSUM62!$A$3:$U$22,1+HLOOKUP($B12,BLOSUM62!$B$2:$U$23,22,FALSE),FALSE)))</f>
        <v/>
      </c>
      <c r="L12" s="9" t="str">
        <f>IF(OR(ISBLANK(L$10),ISBLANK($B12)),"",MAX(0,L11-4,K12-4,K11+VLOOKUP(L$10,BLOSUM62!$A$3:$U$22,1+HLOOKUP($B12,BLOSUM62!$B$2:$U$23,22,FALSE),FALSE)))</f>
        <v/>
      </c>
      <c r="M12" s="9" t="str">
        <f>IF(OR(ISBLANK(M$10),ISBLANK($B12)),"",MAX(0,M11-4,L12-4,L11+VLOOKUP(M$10,BLOSUM62!$A$3:$U$22,1+HLOOKUP($B12,BLOSUM62!$B$2:$U$23,22,FALSE),FALSE)))</f>
        <v/>
      </c>
      <c r="N12" s="10" t="str">
        <f>IF(OR(ISBLANK(N$10),ISBLANK($B12)),"",MAX(0,N11-4,M12-4,M11+VLOOKUP(N$10,BLOSUM62!$A$3:$U$22,1+HLOOKUP($B12,BLOSUM62!$B$2:$U$23,22,FALSE),FALSE)))</f>
        <v/>
      </c>
    </row>
    <row r="13" spans="2:20" x14ac:dyDescent="0.2">
      <c r="B13" s="28" t="s">
        <v>1</v>
      </c>
      <c r="C13" s="14">
        <f t="shared" ref="C13:C23" si="1">IF(ISBLANK($B13),"",0)</f>
        <v>0</v>
      </c>
      <c r="D13" s="9">
        <f>IF(OR(ISBLANK(D$10),ISBLANK($B13)),"",MAX(0,D12-4,C13-4,C12+VLOOKUP(D$10,BLOSUM62!$A$3:$U$22,1+HLOOKUP($B13,BLOSUM62!$B$2:$U$23,22,FALSE),FALSE)))</f>
        <v>1</v>
      </c>
      <c r="E13" s="9">
        <f>IF(OR(ISBLANK(E$10),ISBLANK($B13)),"",MAX(0,E12-4,D13-4,D12+VLOOKUP(E$10,BLOSUM62!$A$3:$U$22,1+HLOOKUP($B13,BLOSUM62!$B$2:$U$23,22,FALSE),FALSE)))</f>
        <v>5</v>
      </c>
      <c r="F13" s="9">
        <f>IF(OR(ISBLANK(F$10),ISBLANK($B13)),"",MAX(0,F12-4,E13-4,E12+VLOOKUP(F$10,BLOSUM62!$A$3:$U$22,1+HLOOKUP($B13,BLOSUM62!$B$2:$U$23,22,FALSE),FALSE)))</f>
        <v>1</v>
      </c>
      <c r="G13" s="9">
        <f>IF(OR(ISBLANK(G$10),ISBLANK($B13)),"",MAX(0,G12-4,F13-4,F12+VLOOKUP(G$10,BLOSUM62!$A$3:$U$22,1+HLOOKUP($B13,BLOSUM62!$B$2:$U$23,22,FALSE),FALSE)))</f>
        <v>5</v>
      </c>
      <c r="H13" s="9">
        <f>IF(OR(ISBLANK(H$10),ISBLANK($B13)),"",MAX(0,H12-4,G13-4,G12+VLOOKUP(H$10,BLOSUM62!$A$3:$U$22,1+HLOOKUP($B13,BLOSUM62!$B$2:$U$23,22,FALSE),FALSE)))</f>
        <v>1</v>
      </c>
      <c r="I13" s="9">
        <f>IF(OR(ISBLANK(I$10),ISBLANK($B13)),"",MAX(0,I12-4,H13-4,H12+VLOOKUP(I$10,BLOSUM62!$A$3:$U$22,1+HLOOKUP($B13,BLOSUM62!$B$2:$U$23,22,FALSE),FALSE)))</f>
        <v>0</v>
      </c>
      <c r="J13" s="9">
        <f>IF(OR(ISBLANK(J$10),ISBLANK($B13)),"",MAX(0,J12-4,I13-4,I12+VLOOKUP(J$10,BLOSUM62!$A$3:$U$22,1+HLOOKUP($B13,BLOSUM62!$B$2:$U$23,22,FALSE),FALSE)))</f>
        <v>0</v>
      </c>
      <c r="K13" s="9" t="str">
        <f>IF(OR(ISBLANK(K$10),ISBLANK($B13)),"",MAX(0,K12-4,J13-4,J12+VLOOKUP(K$10,BLOSUM62!$A$3:$U$22,1+HLOOKUP($B13,BLOSUM62!$B$2:$U$23,22,FALSE),FALSE)))</f>
        <v/>
      </c>
      <c r="L13" s="9" t="str">
        <f>IF(OR(ISBLANK(L$10),ISBLANK($B13)),"",MAX(0,L12-4,K13-4,K12+VLOOKUP(L$10,BLOSUM62!$A$3:$U$22,1+HLOOKUP($B13,BLOSUM62!$B$2:$U$23,22,FALSE),FALSE)))</f>
        <v/>
      </c>
      <c r="M13" s="9" t="str">
        <f>IF(OR(ISBLANK(M$10),ISBLANK($B13)),"",MAX(0,M12-4,L13-4,L12+VLOOKUP(M$10,BLOSUM62!$A$3:$U$22,1+HLOOKUP($B13,BLOSUM62!$B$2:$U$23,22,FALSE),FALSE)))</f>
        <v/>
      </c>
      <c r="N13" s="10" t="str">
        <f>IF(OR(ISBLANK(N$10),ISBLANK($B13)),"",MAX(0,N12-4,M13-4,M12+VLOOKUP(N$10,BLOSUM62!$A$3:$U$22,1+HLOOKUP($B13,BLOSUM62!$B$2:$U$23,22,FALSE),FALSE)))</f>
        <v/>
      </c>
    </row>
    <row r="14" spans="2:20" x14ac:dyDescent="0.2">
      <c r="B14" s="28" t="s">
        <v>2</v>
      </c>
      <c r="C14" s="14">
        <f t="shared" si="1"/>
        <v>0</v>
      </c>
      <c r="D14" s="9">
        <f>IF(OR(ISBLANK(D$10),ISBLANK($B14)),"",MAX(0,D13-4,C14-4,C13+VLOOKUP(D$10,BLOSUM62!$A$3:$U$22,1+HLOOKUP($B14,BLOSUM62!$B$2:$U$23,22,FALSE),FALSE)))</f>
        <v>0</v>
      </c>
      <c r="E14" s="9">
        <f>IF(OR(ISBLANK(E$10),ISBLANK($B14)),"",MAX(0,E13-4,D14-4,D13+VLOOKUP(E$10,BLOSUM62!$A$3:$U$22,1+HLOOKUP($B14,BLOSUM62!$B$2:$U$23,22,FALSE),FALSE)))</f>
        <v>1</v>
      </c>
      <c r="F14" s="9">
        <f>IF(OR(ISBLANK(F$10),ISBLANK($B14)),"",MAX(0,F13-4,E14-4,E13+VLOOKUP(F$10,BLOSUM62!$A$3:$U$22,1+HLOOKUP($B14,BLOSUM62!$B$2:$U$23,22,FALSE),FALSE)))</f>
        <v>8</v>
      </c>
      <c r="G14" s="9">
        <f>IF(OR(ISBLANK(G$10),ISBLANK($B14)),"",MAX(0,G13-4,F14-4,F13+VLOOKUP(G$10,BLOSUM62!$A$3:$U$22,1+HLOOKUP($B14,BLOSUM62!$B$2:$U$23,22,FALSE),FALSE)))</f>
        <v>4</v>
      </c>
      <c r="H14" s="9">
        <f>IF(OR(ISBLANK(H$10),ISBLANK($B14)),"",MAX(0,H13-4,G14-4,G13+VLOOKUP(H$10,BLOSUM62!$A$3:$U$22,1+HLOOKUP($B14,BLOSUM62!$B$2:$U$23,22,FALSE),FALSE)))</f>
        <v>9</v>
      </c>
      <c r="I14" s="9">
        <f>IF(OR(ISBLANK(I$10),ISBLANK($B14)),"",MAX(0,I13-4,H14-4,H13+VLOOKUP(I$10,BLOSUM62!$A$3:$U$22,1+HLOOKUP($B14,BLOSUM62!$B$2:$U$23,22,FALSE),FALSE)))</f>
        <v>5</v>
      </c>
      <c r="J14" s="9">
        <f>IF(OR(ISBLANK(J$10),ISBLANK($B14)),"",MAX(0,J13-4,I14-4,I13+VLOOKUP(J$10,BLOSUM62!$A$3:$U$22,1+HLOOKUP($B14,BLOSUM62!$B$2:$U$23,22,FALSE),FALSE)))</f>
        <v>1</v>
      </c>
      <c r="K14" s="9" t="str">
        <f>IF(OR(ISBLANK(K$10),ISBLANK($B14)),"",MAX(0,K13-4,J14-4,J13+VLOOKUP(K$10,BLOSUM62!$A$3:$U$22,1+HLOOKUP($B14,BLOSUM62!$B$2:$U$23,22,FALSE),FALSE)))</f>
        <v/>
      </c>
      <c r="L14" s="9" t="str">
        <f>IF(OR(ISBLANK(L$10),ISBLANK($B14)),"",MAX(0,L13-4,K14-4,K13+VLOOKUP(L$10,BLOSUM62!$A$3:$U$22,1+HLOOKUP($B14,BLOSUM62!$B$2:$U$23,22,FALSE),FALSE)))</f>
        <v/>
      </c>
      <c r="M14" s="9" t="str">
        <f>IF(OR(ISBLANK(M$10),ISBLANK($B14)),"",MAX(0,M13-4,L14-4,L13+VLOOKUP(M$10,BLOSUM62!$A$3:$U$22,1+HLOOKUP($B14,BLOSUM62!$B$2:$U$23,22,FALSE),FALSE)))</f>
        <v/>
      </c>
      <c r="N14" s="10" t="str">
        <f>IF(OR(ISBLANK(N$10),ISBLANK($B14)),"",MAX(0,N13-4,M14-4,M13+VLOOKUP(N$10,BLOSUM62!$A$3:$U$22,1+HLOOKUP($B14,BLOSUM62!$B$2:$U$23,22,FALSE),FALSE)))</f>
        <v/>
      </c>
    </row>
    <row r="15" spans="2:20" x14ac:dyDescent="0.2">
      <c r="B15" s="28" t="s">
        <v>3</v>
      </c>
      <c r="C15" s="14">
        <f t="shared" si="1"/>
        <v>0</v>
      </c>
      <c r="D15" s="9">
        <f>IF(OR(ISBLANK(D$10),ISBLANK($B15)),"",MAX(0,D14-4,C15-4,C14+VLOOKUP(D$10,BLOSUM62!$A$3:$U$22,1+HLOOKUP($B15,BLOSUM62!$B$2:$U$23,22,FALSE),FALSE)))</f>
        <v>0</v>
      </c>
      <c r="E15" s="9">
        <f>IF(OR(ISBLANK(E$10),ISBLANK($B15)),"",MAX(0,E14-4,D15-4,D14+VLOOKUP(E$10,BLOSUM62!$A$3:$U$22,1+HLOOKUP($B15,BLOSUM62!$B$2:$U$23,22,FALSE),FALSE)))</f>
        <v>0</v>
      </c>
      <c r="F15" s="9">
        <f>IF(OR(ISBLANK(F$10),ISBLANK($B15)),"",MAX(0,F14-4,E15-4,E14+VLOOKUP(F$10,BLOSUM62!$A$3:$U$22,1+HLOOKUP($B15,BLOSUM62!$B$2:$U$23,22,FALSE),FALSE)))</f>
        <v>4</v>
      </c>
      <c r="G15" s="9">
        <f>IF(OR(ISBLANK(G$10),ISBLANK($B15)),"",MAX(0,G14-4,F15-4,F14+VLOOKUP(G$10,BLOSUM62!$A$3:$U$22,1+HLOOKUP($B15,BLOSUM62!$B$2:$U$23,22,FALSE),FALSE)))</f>
        <v>5</v>
      </c>
      <c r="H15" s="9">
        <f>IF(OR(ISBLANK(H$10),ISBLANK($B15)),"",MAX(0,H14-4,G15-4,G14+VLOOKUP(H$10,BLOSUM62!$A$3:$U$22,1+HLOOKUP($B15,BLOSUM62!$B$2:$U$23,22,FALSE),FALSE)))</f>
        <v>5</v>
      </c>
      <c r="I15" s="9">
        <f>IF(OR(ISBLANK(I$10),ISBLANK($B15)),"",MAX(0,I14-4,H15-4,H14+VLOOKUP(I$10,BLOSUM62!$A$3:$U$22,1+HLOOKUP($B15,BLOSUM62!$B$2:$U$23,22,FALSE),FALSE)))</f>
        <v>11</v>
      </c>
      <c r="J15" s="9">
        <f>IF(OR(ISBLANK(J$10),ISBLANK($B15)),"",MAX(0,J14-4,I15-4,I14+VLOOKUP(J$10,BLOSUM62!$A$3:$U$22,1+HLOOKUP($B15,BLOSUM62!$B$2:$U$23,22,FALSE),FALSE)))</f>
        <v>9</v>
      </c>
      <c r="K15" s="9" t="str">
        <f>IF(OR(ISBLANK(K$10),ISBLANK($B15)),"",MAX(0,K14-4,J15-4,J14+VLOOKUP(K$10,BLOSUM62!$A$3:$U$22,1+HLOOKUP($B15,BLOSUM62!$B$2:$U$23,22,FALSE),FALSE)))</f>
        <v/>
      </c>
      <c r="L15" s="9" t="str">
        <f>IF(OR(ISBLANK(L$10),ISBLANK($B15)),"",MAX(0,L14-4,K15-4,K14+VLOOKUP(L$10,BLOSUM62!$A$3:$U$22,1+HLOOKUP($B15,BLOSUM62!$B$2:$U$23,22,FALSE),FALSE)))</f>
        <v/>
      </c>
      <c r="M15" s="9" t="str">
        <f>IF(OR(ISBLANK(M$10),ISBLANK($B15)),"",MAX(0,M14-4,L15-4,L14+VLOOKUP(M$10,BLOSUM62!$A$3:$U$22,1+HLOOKUP($B15,BLOSUM62!$B$2:$U$23,22,FALSE),FALSE)))</f>
        <v/>
      </c>
      <c r="N15" s="10" t="str">
        <f>IF(OR(ISBLANK(N$10),ISBLANK($B15)),"",MAX(0,N14-4,M15-4,M14+VLOOKUP(N$10,BLOSUM62!$A$3:$U$22,1+HLOOKUP($B15,BLOSUM62!$B$2:$U$23,22,FALSE),FALSE)))</f>
        <v/>
      </c>
    </row>
    <row r="16" spans="2:20" x14ac:dyDescent="0.2">
      <c r="B16" s="28" t="s">
        <v>4</v>
      </c>
      <c r="C16" s="14">
        <f t="shared" si="1"/>
        <v>0</v>
      </c>
      <c r="D16" s="9">
        <f>IF(OR(ISBLANK(D$10),ISBLANK($B16)),"",MAX(0,D15-4,C16-4,C15+VLOOKUP(D$10,BLOSUM62!$A$3:$U$22,1+HLOOKUP($B16,BLOSUM62!$B$2:$U$23,22,FALSE),FALSE)))</f>
        <v>0</v>
      </c>
      <c r="E16" s="9">
        <f>IF(OR(ISBLANK(E$10),ISBLANK($B16)),"",MAX(0,E15-4,D16-4,D15+VLOOKUP(E$10,BLOSUM62!$A$3:$U$22,1+HLOOKUP($B16,BLOSUM62!$B$2:$U$23,22,FALSE),FALSE)))</f>
        <v>0</v>
      </c>
      <c r="F16" s="9">
        <f>IF(OR(ISBLANK(F$10),ISBLANK($B16)),"",MAX(0,F15-4,E16-4,E15+VLOOKUP(F$10,BLOSUM62!$A$3:$U$22,1+HLOOKUP($B16,BLOSUM62!$B$2:$U$23,22,FALSE),FALSE)))</f>
        <v>0</v>
      </c>
      <c r="G16" s="9">
        <f>IF(OR(ISBLANK(G$10),ISBLANK($B16)),"",MAX(0,G15-4,F16-4,F15+VLOOKUP(G$10,BLOSUM62!$A$3:$U$22,1+HLOOKUP($B16,BLOSUM62!$B$2:$U$23,22,FALSE),FALSE)))</f>
        <v>3</v>
      </c>
      <c r="H16" s="9">
        <f>IF(OR(ISBLANK(H$10),ISBLANK($B16)),"",MAX(0,H15-4,G16-4,G15+VLOOKUP(H$10,BLOSUM62!$A$3:$U$22,1+HLOOKUP($B16,BLOSUM62!$B$2:$U$23,22,FALSE),FALSE)))</f>
        <v>5</v>
      </c>
      <c r="I16" s="9">
        <f>IF(OR(ISBLANK(I$10),ISBLANK($B16)),"",MAX(0,I15-4,H16-4,H15+VLOOKUP(I$10,BLOSUM62!$A$3:$U$22,1+HLOOKUP($B16,BLOSUM62!$B$2:$U$23,22,FALSE),FALSE)))</f>
        <v>7</v>
      </c>
      <c r="J16" s="9">
        <f>IF(OR(ISBLANK(J$10),ISBLANK($B16)),"",MAX(0,J15-4,I16-4,I15+VLOOKUP(J$10,BLOSUM62!$A$3:$U$22,1+HLOOKUP($B16,BLOSUM62!$B$2:$U$23,22,FALSE),FALSE)))</f>
        <v>10</v>
      </c>
      <c r="K16" s="9" t="str">
        <f>IF(OR(ISBLANK(K$10),ISBLANK($B16)),"",MAX(0,K15-4,J16-4,J15+VLOOKUP(K$10,BLOSUM62!$A$3:$U$22,1+HLOOKUP($B16,BLOSUM62!$B$2:$U$23,22,FALSE),FALSE)))</f>
        <v/>
      </c>
      <c r="L16" s="9" t="str">
        <f>IF(OR(ISBLANK(L$10),ISBLANK($B16)),"",MAX(0,L15-4,K16-4,K15+VLOOKUP(L$10,BLOSUM62!$A$3:$U$22,1+HLOOKUP($B16,BLOSUM62!$B$2:$U$23,22,FALSE),FALSE)))</f>
        <v/>
      </c>
      <c r="M16" s="9" t="str">
        <f>IF(OR(ISBLANK(M$10),ISBLANK($B16)),"",MAX(0,M15-4,L16-4,L15+VLOOKUP(M$10,BLOSUM62!$A$3:$U$22,1+HLOOKUP($B16,BLOSUM62!$B$2:$U$23,22,FALSE),FALSE)))</f>
        <v/>
      </c>
      <c r="N16" s="10" t="str">
        <f>IF(OR(ISBLANK(N$10),ISBLANK($B16)),"",MAX(0,N15-4,M16-4,M15+VLOOKUP(N$10,BLOSUM62!$A$3:$U$22,1+HLOOKUP($B16,BLOSUM62!$B$2:$U$23,22,FALSE),FALSE)))</f>
        <v/>
      </c>
    </row>
    <row r="17" spans="2:14" x14ac:dyDescent="0.2">
      <c r="B17" s="28" t="s">
        <v>5</v>
      </c>
      <c r="C17" s="14">
        <f t="shared" si="1"/>
        <v>0</v>
      </c>
      <c r="D17" s="9">
        <f>IF(OR(ISBLANK(D$10),ISBLANK($B17)),"",MAX(0,D16-4,C17-4,C16+VLOOKUP(D$10,BLOSUM62!$A$3:$U$22,1+HLOOKUP($B17,BLOSUM62!$B$2:$U$23,22,FALSE),FALSE)))</f>
        <v>2</v>
      </c>
      <c r="E17" s="9">
        <f>IF(OR(ISBLANK(E$10),ISBLANK($B17)),"",MAX(0,E16-4,D17-4,D16+VLOOKUP(E$10,BLOSUM62!$A$3:$U$22,1+HLOOKUP($B17,BLOSUM62!$B$2:$U$23,22,FALSE),FALSE)))</f>
        <v>0</v>
      </c>
      <c r="F17" s="9">
        <f>IF(OR(ISBLANK(F$10),ISBLANK($B17)),"",MAX(0,F16-4,E17-4,E16+VLOOKUP(F$10,BLOSUM62!$A$3:$U$22,1+HLOOKUP($B17,BLOSUM62!$B$2:$U$23,22,FALSE),FALSE)))</f>
        <v>0</v>
      </c>
      <c r="G17" s="9">
        <f>IF(OR(ISBLANK(G$10),ISBLANK($B17)),"",MAX(0,G16-4,F17-4,F16+VLOOKUP(G$10,BLOSUM62!$A$3:$U$22,1+HLOOKUP($B17,BLOSUM62!$B$2:$U$23,22,FALSE),FALSE)))</f>
        <v>0</v>
      </c>
      <c r="H17" s="9">
        <f>IF(OR(ISBLANK(H$10),ISBLANK($B17)),"",MAX(0,H16-4,G17-4,G16+VLOOKUP(H$10,BLOSUM62!$A$3:$U$22,1+HLOOKUP($B17,BLOSUM62!$B$2:$U$23,22,FALSE),FALSE)))</f>
        <v>1</v>
      </c>
      <c r="I17" s="9">
        <f>IF(OR(ISBLANK(I$10),ISBLANK($B17)),"",MAX(0,I16-4,H17-4,H16+VLOOKUP(I$10,BLOSUM62!$A$3:$U$22,1+HLOOKUP($B17,BLOSUM62!$B$2:$U$23,22,FALSE),FALSE)))</f>
        <v>3</v>
      </c>
      <c r="J17" s="9">
        <f>IF(OR(ISBLANK(J$10),ISBLANK($B17)),"",MAX(0,J16-4,I17-4,I16+VLOOKUP(J$10,BLOSUM62!$A$3:$U$22,1+HLOOKUP($B17,BLOSUM62!$B$2:$U$23,22,FALSE),FALSE)))</f>
        <v>6</v>
      </c>
      <c r="K17" s="9" t="str">
        <f>IF(OR(ISBLANK(K$10),ISBLANK($B17)),"",MAX(0,K16-4,J17-4,J16+VLOOKUP(K$10,BLOSUM62!$A$3:$U$22,1+HLOOKUP($B17,BLOSUM62!$B$2:$U$23,22,FALSE),FALSE)))</f>
        <v/>
      </c>
      <c r="L17" s="9" t="str">
        <f>IF(OR(ISBLANK(L$10),ISBLANK($B17)),"",MAX(0,L16-4,K17-4,K16+VLOOKUP(L$10,BLOSUM62!$A$3:$U$22,1+HLOOKUP($B17,BLOSUM62!$B$2:$U$23,22,FALSE),FALSE)))</f>
        <v/>
      </c>
      <c r="M17" s="9" t="str">
        <f>IF(OR(ISBLANK(M$10),ISBLANK($B17)),"",MAX(0,M16-4,L17-4,L16+VLOOKUP(M$10,BLOSUM62!$A$3:$U$22,1+HLOOKUP($B17,BLOSUM62!$B$2:$U$23,22,FALSE),FALSE)))</f>
        <v/>
      </c>
      <c r="N17" s="10" t="str">
        <f>IF(OR(ISBLANK(N$10),ISBLANK($B17)),"",MAX(0,N16-4,M17-4,M16+VLOOKUP(N$10,BLOSUM62!$A$3:$U$22,1+HLOOKUP($B17,BLOSUM62!$B$2:$U$23,22,FALSE),FALSE)))</f>
        <v/>
      </c>
    </row>
    <row r="18" spans="2:14" x14ac:dyDescent="0.2">
      <c r="B18" s="28"/>
      <c r="C18" s="14" t="str">
        <f t="shared" si="1"/>
        <v/>
      </c>
      <c r="D18" s="9" t="str">
        <f>IF(OR(ISBLANK(D$10),ISBLANK($B18)),"",MAX(0,D17-4,C18-4,C17+VLOOKUP(D$10,BLOSUM62!$A$3:$U$22,1+HLOOKUP($B18,BLOSUM62!$B$2:$U$23,22,FALSE),FALSE)))</f>
        <v/>
      </c>
      <c r="E18" s="9" t="str">
        <f>IF(OR(ISBLANK(E$10),ISBLANK($B18)),"",MAX(0,E17-4,D18-4,D17+VLOOKUP(E$10,BLOSUM62!$A$3:$U$22,1+HLOOKUP($B18,BLOSUM62!$B$2:$U$23,22,FALSE),FALSE)))</f>
        <v/>
      </c>
      <c r="F18" s="9" t="str">
        <f>IF(OR(ISBLANK(F$10),ISBLANK($B18)),"",MAX(0,F17-4,E18-4,E17+VLOOKUP(F$10,BLOSUM62!$A$3:$U$22,1+HLOOKUP($B18,BLOSUM62!$B$2:$U$23,22,FALSE),FALSE)))</f>
        <v/>
      </c>
      <c r="G18" s="9" t="str">
        <f>IF(OR(ISBLANK(G$10),ISBLANK($B18)),"",MAX(0,G17-4,F18-4,F17+VLOOKUP(G$10,BLOSUM62!$A$3:$U$22,1+HLOOKUP($B18,BLOSUM62!$B$2:$U$23,22,FALSE),FALSE)))</f>
        <v/>
      </c>
      <c r="H18" s="9" t="str">
        <f>IF(OR(ISBLANK(H$10),ISBLANK($B18)),"",MAX(0,H17-4,G18-4,G17+VLOOKUP(H$10,BLOSUM62!$A$3:$U$22,1+HLOOKUP($B18,BLOSUM62!$B$2:$U$23,22,FALSE),FALSE)))</f>
        <v/>
      </c>
      <c r="I18" s="9" t="str">
        <f>IF(OR(ISBLANK(I$10),ISBLANK($B18)),"",MAX(0,I17-4,H18-4,H17+VLOOKUP(I$10,BLOSUM62!$A$3:$U$22,1+HLOOKUP($B18,BLOSUM62!$B$2:$U$23,22,FALSE),FALSE)))</f>
        <v/>
      </c>
      <c r="J18" s="9" t="str">
        <f>IF(OR(ISBLANK(J$10),ISBLANK($B18)),"",MAX(0,J17-4,I18-4,I17+VLOOKUP(J$10,BLOSUM62!$A$3:$U$22,1+HLOOKUP($B18,BLOSUM62!$B$2:$U$23,22,FALSE),FALSE)))</f>
        <v/>
      </c>
      <c r="K18" s="9" t="str">
        <f>IF(OR(ISBLANK(K$10),ISBLANK($B18)),"",MAX(0,K17-4,J18-4,J17+VLOOKUP(K$10,BLOSUM62!$A$3:$U$22,1+HLOOKUP($B18,BLOSUM62!$B$2:$U$23,22,FALSE),FALSE)))</f>
        <v/>
      </c>
      <c r="L18" s="9" t="str">
        <f>IF(OR(ISBLANK(L$10),ISBLANK($B18)),"",MAX(0,L17-4,K18-4,K17+VLOOKUP(L$10,BLOSUM62!$A$3:$U$22,1+HLOOKUP($B18,BLOSUM62!$B$2:$U$23,22,FALSE),FALSE)))</f>
        <v/>
      </c>
      <c r="M18" s="9" t="str">
        <f>IF(OR(ISBLANK(M$10),ISBLANK($B18)),"",MAX(0,M17-4,L18-4,L17+VLOOKUP(M$10,BLOSUM62!$A$3:$U$22,1+HLOOKUP($B18,BLOSUM62!$B$2:$U$23,22,FALSE),FALSE)))</f>
        <v/>
      </c>
      <c r="N18" s="10" t="str">
        <f>IF(OR(ISBLANK(N$10),ISBLANK($B18)),"",MAX(0,N17-4,M18-4,M17+VLOOKUP(N$10,BLOSUM62!$A$3:$U$22,1+HLOOKUP($B18,BLOSUM62!$B$2:$U$23,22,FALSE),FALSE)))</f>
        <v/>
      </c>
    </row>
    <row r="19" spans="2:14" x14ac:dyDescent="0.2">
      <c r="B19" s="28"/>
      <c r="C19" s="14" t="str">
        <f t="shared" si="1"/>
        <v/>
      </c>
      <c r="D19" s="9" t="str">
        <f>IF(OR(ISBLANK(D$10),ISBLANK($B19)),"",MAX(0,D18-4,C19-4,C18+VLOOKUP(D$10,BLOSUM62!$A$3:$U$22,1+HLOOKUP($B19,BLOSUM62!$B$2:$U$23,22,FALSE),FALSE)))</f>
        <v/>
      </c>
      <c r="E19" s="9" t="str">
        <f>IF(OR(ISBLANK(E$10),ISBLANK($B19)),"",MAX(0,E18-4,D19-4,D18+VLOOKUP(E$10,BLOSUM62!$A$3:$U$22,1+HLOOKUP($B19,BLOSUM62!$B$2:$U$23,22,FALSE),FALSE)))</f>
        <v/>
      </c>
      <c r="F19" s="9" t="str">
        <f>IF(OR(ISBLANK(F$10),ISBLANK($B19)),"",MAX(0,F18-4,E19-4,E18+VLOOKUP(F$10,BLOSUM62!$A$3:$U$22,1+HLOOKUP($B19,BLOSUM62!$B$2:$U$23,22,FALSE),FALSE)))</f>
        <v/>
      </c>
      <c r="G19" s="9" t="str">
        <f>IF(OR(ISBLANK(G$10),ISBLANK($B19)),"",MAX(0,G18-4,F19-4,F18+VLOOKUP(G$10,BLOSUM62!$A$3:$U$22,1+HLOOKUP($B19,BLOSUM62!$B$2:$U$23,22,FALSE),FALSE)))</f>
        <v/>
      </c>
      <c r="H19" s="9" t="str">
        <f>IF(OR(ISBLANK(H$10),ISBLANK($B19)),"",MAX(0,H18-4,G19-4,G18+VLOOKUP(H$10,BLOSUM62!$A$3:$U$22,1+HLOOKUP($B19,BLOSUM62!$B$2:$U$23,22,FALSE),FALSE)))</f>
        <v/>
      </c>
      <c r="I19" s="9" t="str">
        <f>IF(OR(ISBLANK(I$10),ISBLANK($B19)),"",MAX(0,I18-4,H19-4,H18+VLOOKUP(I$10,BLOSUM62!$A$3:$U$22,1+HLOOKUP($B19,BLOSUM62!$B$2:$U$23,22,FALSE),FALSE)))</f>
        <v/>
      </c>
      <c r="J19" s="9" t="str">
        <f>IF(OR(ISBLANK(J$10),ISBLANK($B19)),"",MAX(0,J18-4,I19-4,I18+VLOOKUP(J$10,BLOSUM62!$A$3:$U$22,1+HLOOKUP($B19,BLOSUM62!$B$2:$U$23,22,FALSE),FALSE)))</f>
        <v/>
      </c>
      <c r="K19" s="9" t="str">
        <f>IF(OR(ISBLANK(K$10),ISBLANK($B19)),"",MAX(0,K18-4,J19-4,J18+VLOOKUP(K$10,BLOSUM62!$A$3:$U$22,1+HLOOKUP($B19,BLOSUM62!$B$2:$U$23,22,FALSE),FALSE)))</f>
        <v/>
      </c>
      <c r="L19" s="9" t="str">
        <f>IF(OR(ISBLANK(L$10),ISBLANK($B19)),"",MAX(0,L18-4,K19-4,K18+VLOOKUP(L$10,BLOSUM62!$A$3:$U$22,1+HLOOKUP($B19,BLOSUM62!$B$2:$U$23,22,FALSE),FALSE)))</f>
        <v/>
      </c>
      <c r="M19" s="9" t="str">
        <f>IF(OR(ISBLANK(M$10),ISBLANK($B19)),"",MAX(0,M18-4,L19-4,L18+VLOOKUP(M$10,BLOSUM62!$A$3:$U$22,1+HLOOKUP($B19,BLOSUM62!$B$2:$U$23,22,FALSE),FALSE)))</f>
        <v/>
      </c>
      <c r="N19" s="10" t="str">
        <f>IF(OR(ISBLANK(N$10),ISBLANK($B19)),"",MAX(0,N18-4,M19-4,M18+VLOOKUP(N$10,BLOSUM62!$A$3:$U$22,1+HLOOKUP($B19,BLOSUM62!$B$2:$U$23,22,FALSE),FALSE)))</f>
        <v/>
      </c>
    </row>
    <row r="20" spans="2:14" x14ac:dyDescent="0.2">
      <c r="B20" s="28"/>
      <c r="C20" s="14" t="str">
        <f t="shared" si="1"/>
        <v/>
      </c>
      <c r="D20" s="9" t="str">
        <f>IF(OR(ISBLANK(D$10),ISBLANK($B20)),"",MAX(0,D19-4,C20-4,C19+VLOOKUP(D$10,BLOSUM62!$A$3:$U$22,1+HLOOKUP($B20,BLOSUM62!$B$2:$U$23,22,FALSE),FALSE)))</f>
        <v/>
      </c>
      <c r="E20" s="9" t="str">
        <f>IF(OR(ISBLANK(E$10),ISBLANK($B20)),"",MAX(0,E19-4,D20-4,D19+VLOOKUP(E$10,BLOSUM62!$A$3:$U$22,1+HLOOKUP($B20,BLOSUM62!$B$2:$U$23,22,FALSE),FALSE)))</f>
        <v/>
      </c>
      <c r="F20" s="9" t="str">
        <f>IF(OR(ISBLANK(F$10),ISBLANK($B20)),"",MAX(0,F19-4,E20-4,E19+VLOOKUP(F$10,BLOSUM62!$A$3:$U$22,1+HLOOKUP($B20,BLOSUM62!$B$2:$U$23,22,FALSE),FALSE)))</f>
        <v/>
      </c>
      <c r="G20" s="9" t="str">
        <f>IF(OR(ISBLANK(G$10),ISBLANK($B20)),"",MAX(0,G19-4,F20-4,F19+VLOOKUP(G$10,BLOSUM62!$A$3:$U$22,1+HLOOKUP($B20,BLOSUM62!$B$2:$U$23,22,FALSE),FALSE)))</f>
        <v/>
      </c>
      <c r="H20" s="9" t="str">
        <f>IF(OR(ISBLANK(H$10),ISBLANK($B20)),"",MAX(0,H19-4,G20-4,G19+VLOOKUP(H$10,BLOSUM62!$A$3:$U$22,1+HLOOKUP($B20,BLOSUM62!$B$2:$U$23,22,FALSE),FALSE)))</f>
        <v/>
      </c>
      <c r="I20" s="9" t="str">
        <f>IF(OR(ISBLANK(I$10),ISBLANK($B20)),"",MAX(0,I19-4,H20-4,H19+VLOOKUP(I$10,BLOSUM62!$A$3:$U$22,1+HLOOKUP($B20,BLOSUM62!$B$2:$U$23,22,FALSE),FALSE)))</f>
        <v/>
      </c>
      <c r="J20" s="9" t="str">
        <f>IF(OR(ISBLANK(J$10),ISBLANK($B20)),"",MAX(0,J19-4,I20-4,I19+VLOOKUP(J$10,BLOSUM62!$A$3:$U$22,1+HLOOKUP($B20,BLOSUM62!$B$2:$U$23,22,FALSE),FALSE)))</f>
        <v/>
      </c>
      <c r="K20" s="9" t="str">
        <f>IF(OR(ISBLANK(K$10),ISBLANK($B20)),"",MAX(0,K19-4,J20-4,J19+VLOOKUP(K$10,BLOSUM62!$A$3:$U$22,1+HLOOKUP($B20,BLOSUM62!$B$2:$U$23,22,FALSE),FALSE)))</f>
        <v/>
      </c>
      <c r="L20" s="9" t="str">
        <f>IF(OR(ISBLANK(L$10),ISBLANK($B20)),"",MAX(0,L19-4,K20-4,K19+VLOOKUP(L$10,BLOSUM62!$A$3:$U$22,1+HLOOKUP($B20,BLOSUM62!$B$2:$U$23,22,FALSE),FALSE)))</f>
        <v/>
      </c>
      <c r="M20" s="9" t="str">
        <f>IF(OR(ISBLANK(M$10),ISBLANK($B20)),"",MAX(0,M19-4,L20-4,L19+VLOOKUP(M$10,BLOSUM62!$A$3:$U$22,1+HLOOKUP($B20,BLOSUM62!$B$2:$U$23,22,FALSE),FALSE)))</f>
        <v/>
      </c>
      <c r="N20" s="10" t="str">
        <f>IF(OR(ISBLANK(N$10),ISBLANK($B20)),"",MAX(0,N19-4,M20-4,M19+VLOOKUP(N$10,BLOSUM62!$A$3:$U$22,1+HLOOKUP($B20,BLOSUM62!$B$2:$U$23,22,FALSE),FALSE)))</f>
        <v/>
      </c>
    </row>
    <row r="21" spans="2:14" x14ac:dyDescent="0.2">
      <c r="B21" s="28"/>
      <c r="C21" s="14" t="str">
        <f t="shared" si="1"/>
        <v/>
      </c>
      <c r="D21" s="9" t="str">
        <f>IF(OR(ISBLANK(D$10),ISBLANK($B21)),"",MAX(0,D20-4,C21-4,C20+VLOOKUP(D$10,BLOSUM62!$A$3:$U$22,1+HLOOKUP($B21,BLOSUM62!$B$2:$U$23,22,FALSE),FALSE)))</f>
        <v/>
      </c>
      <c r="E21" s="9" t="str">
        <f>IF(OR(ISBLANK(E$10),ISBLANK($B21)),"",MAX(0,E20-4,D21-4,D20+VLOOKUP(E$10,BLOSUM62!$A$3:$U$22,1+HLOOKUP($B21,BLOSUM62!$B$2:$U$23,22,FALSE),FALSE)))</f>
        <v/>
      </c>
      <c r="F21" s="9" t="str">
        <f>IF(OR(ISBLANK(F$10),ISBLANK($B21)),"",MAX(0,F20-4,E21-4,E20+VLOOKUP(F$10,BLOSUM62!$A$3:$U$22,1+HLOOKUP($B21,BLOSUM62!$B$2:$U$23,22,FALSE),FALSE)))</f>
        <v/>
      </c>
      <c r="G21" s="9" t="str">
        <f>IF(OR(ISBLANK(G$10),ISBLANK($B21)),"",MAX(0,G20-4,F21-4,F20+VLOOKUP(G$10,BLOSUM62!$A$3:$U$22,1+HLOOKUP($B21,BLOSUM62!$B$2:$U$23,22,FALSE),FALSE)))</f>
        <v/>
      </c>
      <c r="H21" s="9" t="str">
        <f>IF(OR(ISBLANK(H$10),ISBLANK($B21)),"",MAX(0,H20-4,G21-4,G20+VLOOKUP(H$10,BLOSUM62!$A$3:$U$22,1+HLOOKUP($B21,BLOSUM62!$B$2:$U$23,22,FALSE),FALSE)))</f>
        <v/>
      </c>
      <c r="I21" s="9" t="str">
        <f>IF(OR(ISBLANK(I$10),ISBLANK($B21)),"",MAX(0,I20-4,H21-4,H20+VLOOKUP(I$10,BLOSUM62!$A$3:$U$22,1+HLOOKUP($B21,BLOSUM62!$B$2:$U$23,22,FALSE),FALSE)))</f>
        <v/>
      </c>
      <c r="J21" s="9" t="str">
        <f>IF(OR(ISBLANK(J$10),ISBLANK($B21)),"",MAX(0,J20-4,I21-4,I20+VLOOKUP(J$10,BLOSUM62!$A$3:$U$22,1+HLOOKUP($B21,BLOSUM62!$B$2:$U$23,22,FALSE),FALSE)))</f>
        <v/>
      </c>
      <c r="K21" s="9" t="str">
        <f>IF(OR(ISBLANK(K$10),ISBLANK($B21)),"",MAX(0,K20-4,J21-4,J20+VLOOKUP(K$10,BLOSUM62!$A$3:$U$22,1+HLOOKUP($B21,BLOSUM62!$B$2:$U$23,22,FALSE),FALSE)))</f>
        <v/>
      </c>
      <c r="L21" s="9" t="str">
        <f>IF(OR(ISBLANK(L$10),ISBLANK($B21)),"",MAX(0,L20-4,K21-4,K20+VLOOKUP(L$10,BLOSUM62!$A$3:$U$22,1+HLOOKUP($B21,BLOSUM62!$B$2:$U$23,22,FALSE),FALSE)))</f>
        <v/>
      </c>
      <c r="M21" s="9" t="str">
        <f>IF(OR(ISBLANK(M$10),ISBLANK($B21)),"",MAX(0,M20-4,L21-4,L20+VLOOKUP(M$10,BLOSUM62!$A$3:$U$22,1+HLOOKUP($B21,BLOSUM62!$B$2:$U$23,22,FALSE),FALSE)))</f>
        <v/>
      </c>
      <c r="N21" s="10" t="str">
        <f>IF(OR(ISBLANK(N$10),ISBLANK($B21)),"",MAX(0,N20-4,M21-4,M20+VLOOKUP(N$10,BLOSUM62!$A$3:$U$22,1+HLOOKUP($B21,BLOSUM62!$B$2:$U$23,22,FALSE),FALSE)))</f>
        <v/>
      </c>
    </row>
    <row r="22" spans="2:14" x14ac:dyDescent="0.2">
      <c r="B22" s="28"/>
      <c r="C22" s="14" t="str">
        <f t="shared" si="1"/>
        <v/>
      </c>
      <c r="D22" s="9" t="str">
        <f>IF(OR(ISBLANK(D$10),ISBLANK($B22)),"",MAX(0,D21-4,C22-4,C21+VLOOKUP(D$10,BLOSUM62!$A$3:$U$22,1+HLOOKUP($B22,BLOSUM62!$B$2:$U$23,22,FALSE),FALSE)))</f>
        <v/>
      </c>
      <c r="E22" s="9" t="str">
        <f>IF(OR(ISBLANK(E$10),ISBLANK($B22)),"",MAX(0,E21-4,D22-4,D21+VLOOKUP(E$10,BLOSUM62!$A$3:$U$22,1+HLOOKUP($B22,BLOSUM62!$B$2:$U$23,22,FALSE),FALSE)))</f>
        <v/>
      </c>
      <c r="F22" s="9" t="str">
        <f>IF(OR(ISBLANK(F$10),ISBLANK($B22)),"",MAX(0,F21-4,E22-4,E21+VLOOKUP(F$10,BLOSUM62!$A$3:$U$22,1+HLOOKUP($B22,BLOSUM62!$B$2:$U$23,22,FALSE),FALSE)))</f>
        <v/>
      </c>
      <c r="G22" s="9" t="str">
        <f>IF(OR(ISBLANK(G$10),ISBLANK($B22)),"",MAX(0,G21-4,F22-4,F21+VLOOKUP(G$10,BLOSUM62!$A$3:$U$22,1+HLOOKUP($B22,BLOSUM62!$B$2:$U$23,22,FALSE),FALSE)))</f>
        <v/>
      </c>
      <c r="H22" s="9" t="str">
        <f>IF(OR(ISBLANK(H$10),ISBLANK($B22)),"",MAX(0,H21-4,G22-4,G21+VLOOKUP(H$10,BLOSUM62!$A$3:$U$22,1+HLOOKUP($B22,BLOSUM62!$B$2:$U$23,22,FALSE),FALSE)))</f>
        <v/>
      </c>
      <c r="I22" s="9" t="str">
        <f>IF(OR(ISBLANK(I$10),ISBLANK($B22)),"",MAX(0,I21-4,H22-4,H21+VLOOKUP(I$10,BLOSUM62!$A$3:$U$22,1+HLOOKUP($B22,BLOSUM62!$B$2:$U$23,22,FALSE),FALSE)))</f>
        <v/>
      </c>
      <c r="J22" s="9" t="str">
        <f>IF(OR(ISBLANK(J$10),ISBLANK($B22)),"",MAX(0,J21-4,I22-4,I21+VLOOKUP(J$10,BLOSUM62!$A$3:$U$22,1+HLOOKUP($B22,BLOSUM62!$B$2:$U$23,22,FALSE),FALSE)))</f>
        <v/>
      </c>
      <c r="K22" s="9" t="str">
        <f>IF(OR(ISBLANK(K$10),ISBLANK($B22)),"",MAX(0,K21-4,J22-4,J21+VLOOKUP(K$10,BLOSUM62!$A$3:$U$22,1+HLOOKUP($B22,BLOSUM62!$B$2:$U$23,22,FALSE),FALSE)))</f>
        <v/>
      </c>
      <c r="L22" s="9" t="str">
        <f>IF(OR(ISBLANK(L$10),ISBLANK($B22)),"",MAX(0,L21-4,K22-4,K21+VLOOKUP(L$10,BLOSUM62!$A$3:$U$22,1+HLOOKUP($B22,BLOSUM62!$B$2:$U$23,22,FALSE),FALSE)))</f>
        <v/>
      </c>
      <c r="M22" s="9" t="str">
        <f>IF(OR(ISBLANK(M$10),ISBLANK($B22)),"",MAX(0,M21-4,L22-4,L21+VLOOKUP(M$10,BLOSUM62!$A$3:$U$22,1+HLOOKUP($B22,BLOSUM62!$B$2:$U$23,22,FALSE),FALSE)))</f>
        <v/>
      </c>
      <c r="N22" s="10" t="str">
        <f>IF(OR(ISBLANK(N$10),ISBLANK($B22)),"",MAX(0,N21-4,M22-4,M21+VLOOKUP(N$10,BLOSUM62!$A$3:$U$22,1+HLOOKUP($B22,BLOSUM62!$B$2:$U$23,22,FALSE),FALSE)))</f>
        <v/>
      </c>
    </row>
    <row r="23" spans="2:14" x14ac:dyDescent="0.2">
      <c r="B23" s="28"/>
      <c r="C23" s="18" t="str">
        <f t="shared" si="1"/>
        <v/>
      </c>
      <c r="D23" s="16" t="str">
        <f>IF(OR(ISBLANK(D$10),ISBLANK($B23)),"",MAX(0,D22-4,C23-4,C22+VLOOKUP(D$10,BLOSUM62!$A$3:$U$22,1+HLOOKUP($B23,BLOSUM62!$B$2:$U$23,22,FALSE),FALSE)))</f>
        <v/>
      </c>
      <c r="E23" s="16" t="str">
        <f>IF(OR(ISBLANK(E$10),ISBLANK($B23)),"",MAX(0,E22-4,D23-4,D22+VLOOKUP(E$10,BLOSUM62!$A$3:$U$22,1+HLOOKUP($B23,BLOSUM62!$B$2:$U$23,22,FALSE),FALSE)))</f>
        <v/>
      </c>
      <c r="F23" s="16" t="str">
        <f>IF(OR(ISBLANK(F$10),ISBLANK($B23)),"",MAX(0,F22-4,E23-4,E22+VLOOKUP(F$10,BLOSUM62!$A$3:$U$22,1+HLOOKUP($B23,BLOSUM62!$B$2:$U$23,22,FALSE),FALSE)))</f>
        <v/>
      </c>
      <c r="G23" s="16" t="str">
        <f>IF(OR(ISBLANK(G$10),ISBLANK($B23)),"",MAX(0,G22-4,F23-4,F22+VLOOKUP(G$10,BLOSUM62!$A$3:$U$22,1+HLOOKUP($B23,BLOSUM62!$B$2:$U$23,22,FALSE),FALSE)))</f>
        <v/>
      </c>
      <c r="H23" s="16" t="str">
        <f>IF(OR(ISBLANK(H$10),ISBLANK($B23)),"",MAX(0,H22-4,G23-4,G22+VLOOKUP(H$10,BLOSUM62!$A$3:$U$22,1+HLOOKUP($B23,BLOSUM62!$B$2:$U$23,22,FALSE),FALSE)))</f>
        <v/>
      </c>
      <c r="I23" s="16" t="str">
        <f>IF(OR(ISBLANK(I$10),ISBLANK($B23)),"",MAX(0,I22-4,H23-4,H22+VLOOKUP(I$10,BLOSUM62!$A$3:$U$22,1+HLOOKUP($B23,BLOSUM62!$B$2:$U$23,22,FALSE),FALSE)))</f>
        <v/>
      </c>
      <c r="J23" s="16" t="str">
        <f>IF(OR(ISBLANK(J$10),ISBLANK($B23)),"",MAX(0,J22-4,I23-4,I22+VLOOKUP(J$10,BLOSUM62!$A$3:$U$22,1+HLOOKUP($B23,BLOSUM62!$B$2:$U$23,22,FALSE),FALSE)))</f>
        <v/>
      </c>
      <c r="K23" s="16" t="str">
        <f>IF(OR(ISBLANK(K$10),ISBLANK($B23)),"",MAX(0,K22-4,J23-4,J22+VLOOKUP(K$10,BLOSUM62!$A$3:$U$22,1+HLOOKUP($B23,BLOSUM62!$B$2:$U$23,22,FALSE),FALSE)))</f>
        <v/>
      </c>
      <c r="L23" s="16" t="str">
        <f>IF(OR(ISBLANK(L$10),ISBLANK($B23)),"",MAX(0,L22-4,K23-4,K22+VLOOKUP(L$10,BLOSUM62!$A$3:$U$22,1+HLOOKUP($B23,BLOSUM62!$B$2:$U$23,22,FALSE),FALSE)))</f>
        <v/>
      </c>
      <c r="M23" s="16" t="str">
        <f>IF(OR(ISBLANK(M$10),ISBLANK($B23)),"",MAX(0,M22-4,L23-4,L22+VLOOKUP(M$10,BLOSUM62!$A$3:$U$22,1+HLOOKUP($B23,BLOSUM62!$B$2:$U$23,22,FALSE),FALSE)))</f>
        <v/>
      </c>
      <c r="N23" s="19" t="str">
        <f>IF(OR(ISBLANK(N$10),ISBLANK($B23)),"",MAX(0,N22-4,M23-4,M22+VLOOKUP(N$10,BLOSUM62!$A$3:$U$22,1+HLOOKUP($B23,BLOSUM62!$B$2:$U$23,22,FALSE),FALSE)))</f>
        <v/>
      </c>
    </row>
  </sheetData>
  <conditionalFormatting sqref="C11:N23">
    <cfRule type="top10" dxfId="0" priority="1" rank="1"/>
  </conditionalFormatting>
  <pageMargins left="0.75" right="0.75" top="1" bottom="1" header="0.5" footer="0.5"/>
  <pageSetup orientation="portrait" horizontalDpi="4294967292" verticalDpi="4294967292"/>
  <ignoredErrors>
    <ignoredError sqref="J17:N17 C19:I23 J18:N23 C18:I18 K11:N16 J11:J16 E11:I12 E13:I16 C17:I17 C13:D1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Y20" sqref="Y20"/>
    </sheetView>
  </sheetViews>
  <sheetFormatPr baseColWidth="10" defaultColWidth="4.33203125" defaultRowHeight="16" x14ac:dyDescent="0.2"/>
  <sheetData>
    <row r="1" spans="1:21" x14ac:dyDescent="0.2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A2" s="1"/>
      <c r="B2" s="2" t="s">
        <v>4</v>
      </c>
      <c r="C2" s="2" t="s">
        <v>5</v>
      </c>
      <c r="D2" s="2" t="s">
        <v>6</v>
      </c>
      <c r="E2" s="2" t="s">
        <v>9</v>
      </c>
      <c r="F2" s="3" t="s">
        <v>10</v>
      </c>
      <c r="G2" s="4" t="s">
        <v>11</v>
      </c>
      <c r="H2" s="4" t="s">
        <v>1</v>
      </c>
      <c r="I2" s="4" t="s">
        <v>12</v>
      </c>
      <c r="J2" s="4" t="s">
        <v>13</v>
      </c>
      <c r="K2" s="4" t="s">
        <v>7</v>
      </c>
      <c r="L2" s="5" t="s">
        <v>3</v>
      </c>
      <c r="M2" s="2" t="s">
        <v>0</v>
      </c>
      <c r="N2" s="2" t="s">
        <v>14</v>
      </c>
      <c r="O2" s="2" t="s">
        <v>15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6" t="s">
        <v>2</v>
      </c>
    </row>
    <row r="3" spans="1:21" x14ac:dyDescent="0.2">
      <c r="A3" s="7" t="s">
        <v>4</v>
      </c>
      <c r="B3" s="8">
        <v>4</v>
      </c>
      <c r="C3" s="9">
        <v>-1</v>
      </c>
      <c r="D3" s="9">
        <v>-2</v>
      </c>
      <c r="E3" s="9">
        <v>-2</v>
      </c>
      <c r="F3" s="10">
        <v>0</v>
      </c>
      <c r="G3" s="11">
        <v>-1</v>
      </c>
      <c r="H3" s="12">
        <v>-1</v>
      </c>
      <c r="I3" s="12">
        <v>0</v>
      </c>
      <c r="J3" s="12">
        <v>-2</v>
      </c>
      <c r="K3" s="13">
        <v>-1</v>
      </c>
      <c r="L3" s="11">
        <v>-1</v>
      </c>
      <c r="M3" s="12">
        <v>-1</v>
      </c>
      <c r="N3" s="12">
        <v>-1</v>
      </c>
      <c r="O3" s="12">
        <v>-2</v>
      </c>
      <c r="P3" s="13">
        <v>-1</v>
      </c>
      <c r="Q3" s="11">
        <v>1</v>
      </c>
      <c r="R3" s="12">
        <v>0</v>
      </c>
      <c r="S3" s="12">
        <v>-3</v>
      </c>
      <c r="T3" s="12">
        <v>-2</v>
      </c>
      <c r="U3" s="13">
        <v>0</v>
      </c>
    </row>
    <row r="4" spans="1:21" x14ac:dyDescent="0.2">
      <c r="A4" s="7" t="s">
        <v>5</v>
      </c>
      <c r="B4" s="9">
        <v>-1</v>
      </c>
      <c r="C4" s="8">
        <v>5</v>
      </c>
      <c r="D4" s="9">
        <v>0</v>
      </c>
      <c r="E4" s="9">
        <v>-2</v>
      </c>
      <c r="F4" s="10">
        <v>-3</v>
      </c>
      <c r="G4" s="14">
        <v>1</v>
      </c>
      <c r="H4" s="9">
        <v>0</v>
      </c>
      <c r="I4" s="9">
        <v>-2</v>
      </c>
      <c r="J4" s="9">
        <v>0</v>
      </c>
      <c r="K4" s="10">
        <v>-3</v>
      </c>
      <c r="L4" s="14">
        <v>-2</v>
      </c>
      <c r="M4" s="9">
        <v>2</v>
      </c>
      <c r="N4" s="9">
        <v>-1</v>
      </c>
      <c r="O4" s="9">
        <v>-3</v>
      </c>
      <c r="P4" s="10">
        <v>-2</v>
      </c>
      <c r="Q4" s="14">
        <v>-1</v>
      </c>
      <c r="R4" s="9">
        <v>-1</v>
      </c>
      <c r="S4" s="9">
        <v>-3</v>
      </c>
      <c r="T4" s="9">
        <v>-2</v>
      </c>
      <c r="U4" s="10">
        <v>-3</v>
      </c>
    </row>
    <row r="5" spans="1:21" x14ac:dyDescent="0.2">
      <c r="A5" s="7" t="s">
        <v>6</v>
      </c>
      <c r="B5" s="9">
        <v>-2</v>
      </c>
      <c r="C5" s="9">
        <v>0</v>
      </c>
      <c r="D5" s="8">
        <v>6</v>
      </c>
      <c r="E5" s="9">
        <v>1</v>
      </c>
      <c r="F5" s="10">
        <v>-3</v>
      </c>
      <c r="G5" s="14">
        <v>0</v>
      </c>
      <c r="H5" s="9">
        <v>0</v>
      </c>
      <c r="I5" s="9">
        <v>0</v>
      </c>
      <c r="J5" s="9">
        <v>1</v>
      </c>
      <c r="K5" s="10">
        <v>-3</v>
      </c>
      <c r="L5" s="14">
        <v>-3</v>
      </c>
      <c r="M5" s="9">
        <v>0</v>
      </c>
      <c r="N5" s="9">
        <v>-2</v>
      </c>
      <c r="O5" s="9">
        <v>-3</v>
      </c>
      <c r="P5" s="10">
        <v>-2</v>
      </c>
      <c r="Q5" s="14">
        <v>1</v>
      </c>
      <c r="R5" s="9">
        <v>0</v>
      </c>
      <c r="S5" s="9">
        <v>-4</v>
      </c>
      <c r="T5" s="9">
        <v>-2</v>
      </c>
      <c r="U5" s="10">
        <v>-3</v>
      </c>
    </row>
    <row r="6" spans="1:21" x14ac:dyDescent="0.2">
      <c r="A6" s="7" t="s">
        <v>9</v>
      </c>
      <c r="B6" s="9">
        <v>-2</v>
      </c>
      <c r="C6" s="9">
        <v>-2</v>
      </c>
      <c r="D6" s="9">
        <v>1</v>
      </c>
      <c r="E6" s="8">
        <v>6</v>
      </c>
      <c r="F6" s="10">
        <v>-3</v>
      </c>
      <c r="G6" s="14">
        <v>0</v>
      </c>
      <c r="H6" s="9">
        <v>2</v>
      </c>
      <c r="I6" s="9">
        <v>-1</v>
      </c>
      <c r="J6" s="9">
        <v>-1</v>
      </c>
      <c r="K6" s="10">
        <v>-3</v>
      </c>
      <c r="L6" s="14">
        <v>-4</v>
      </c>
      <c r="M6" s="9">
        <v>-1</v>
      </c>
      <c r="N6" s="9">
        <v>-3</v>
      </c>
      <c r="O6" s="9">
        <v>-3</v>
      </c>
      <c r="P6" s="10">
        <v>-1</v>
      </c>
      <c r="Q6" s="14">
        <v>0</v>
      </c>
      <c r="R6" s="9">
        <v>-1</v>
      </c>
      <c r="S6" s="9">
        <v>-4</v>
      </c>
      <c r="T6" s="9">
        <v>-3</v>
      </c>
      <c r="U6" s="10">
        <v>-3</v>
      </c>
    </row>
    <row r="7" spans="1:21" x14ac:dyDescent="0.2">
      <c r="A7" s="15" t="s">
        <v>10</v>
      </c>
      <c r="B7" s="16">
        <v>0</v>
      </c>
      <c r="C7" s="16">
        <v>-3</v>
      </c>
      <c r="D7" s="16">
        <v>-3</v>
      </c>
      <c r="E7" s="16">
        <v>-3</v>
      </c>
      <c r="F7" s="17">
        <v>9</v>
      </c>
      <c r="G7" s="18">
        <v>-3</v>
      </c>
      <c r="H7" s="16">
        <v>-4</v>
      </c>
      <c r="I7" s="16">
        <v>-3</v>
      </c>
      <c r="J7" s="16">
        <v>-3</v>
      </c>
      <c r="K7" s="19">
        <v>-1</v>
      </c>
      <c r="L7" s="18">
        <v>-1</v>
      </c>
      <c r="M7" s="16">
        <v>-3</v>
      </c>
      <c r="N7" s="16">
        <v>-1</v>
      </c>
      <c r="O7" s="16">
        <v>-2</v>
      </c>
      <c r="P7" s="19">
        <v>-3</v>
      </c>
      <c r="Q7" s="18">
        <v>-1</v>
      </c>
      <c r="R7" s="16">
        <v>-1</v>
      </c>
      <c r="S7" s="16">
        <v>-2</v>
      </c>
      <c r="T7" s="16">
        <v>-2</v>
      </c>
      <c r="U7" s="19">
        <v>-1</v>
      </c>
    </row>
    <row r="8" spans="1:21" x14ac:dyDescent="0.2">
      <c r="A8" s="20" t="s">
        <v>11</v>
      </c>
      <c r="B8" s="11">
        <v>-1</v>
      </c>
      <c r="C8" s="12">
        <v>1</v>
      </c>
      <c r="D8" s="12">
        <v>0</v>
      </c>
      <c r="E8" s="12">
        <v>0</v>
      </c>
      <c r="F8" s="13">
        <v>-3</v>
      </c>
      <c r="G8" s="21">
        <v>5</v>
      </c>
      <c r="H8" s="12">
        <v>2</v>
      </c>
      <c r="I8" s="12">
        <v>-2</v>
      </c>
      <c r="J8" s="12">
        <v>0</v>
      </c>
      <c r="K8" s="13">
        <v>-3</v>
      </c>
      <c r="L8" s="11">
        <v>-2</v>
      </c>
      <c r="M8" s="12">
        <v>1</v>
      </c>
      <c r="N8" s="12">
        <v>0</v>
      </c>
      <c r="O8" s="12">
        <v>-3</v>
      </c>
      <c r="P8" s="13">
        <v>-1</v>
      </c>
      <c r="Q8" s="11">
        <v>0</v>
      </c>
      <c r="R8" s="12">
        <v>-1</v>
      </c>
      <c r="S8" s="12">
        <v>-2</v>
      </c>
      <c r="T8" s="12">
        <v>-1</v>
      </c>
      <c r="U8" s="13">
        <v>-2</v>
      </c>
    </row>
    <row r="9" spans="1:21" x14ac:dyDescent="0.2">
      <c r="A9" s="22" t="s">
        <v>1</v>
      </c>
      <c r="B9" s="14">
        <v>-1</v>
      </c>
      <c r="C9" s="9">
        <v>0</v>
      </c>
      <c r="D9" s="9">
        <v>0</v>
      </c>
      <c r="E9" s="9">
        <v>2</v>
      </c>
      <c r="F9" s="10">
        <v>-4</v>
      </c>
      <c r="G9" s="14">
        <v>2</v>
      </c>
      <c r="H9" s="8">
        <v>5</v>
      </c>
      <c r="I9" s="9">
        <v>-2</v>
      </c>
      <c r="J9" s="9">
        <v>0</v>
      </c>
      <c r="K9" s="10">
        <v>-3</v>
      </c>
      <c r="L9" s="14">
        <v>-3</v>
      </c>
      <c r="M9" s="9">
        <v>1</v>
      </c>
      <c r="N9" s="9">
        <v>-2</v>
      </c>
      <c r="O9" s="9">
        <v>-3</v>
      </c>
      <c r="P9" s="10">
        <v>-1</v>
      </c>
      <c r="Q9" s="14">
        <v>0</v>
      </c>
      <c r="R9" s="9">
        <v>-1</v>
      </c>
      <c r="S9" s="9">
        <v>-3</v>
      </c>
      <c r="T9" s="9">
        <v>-2</v>
      </c>
      <c r="U9" s="10">
        <v>-2</v>
      </c>
    </row>
    <row r="10" spans="1:21" x14ac:dyDescent="0.2">
      <c r="A10" s="22" t="s">
        <v>12</v>
      </c>
      <c r="B10" s="14">
        <v>0</v>
      </c>
      <c r="C10" s="9">
        <v>-2</v>
      </c>
      <c r="D10" s="9">
        <v>0</v>
      </c>
      <c r="E10" s="9">
        <v>-1</v>
      </c>
      <c r="F10" s="10">
        <v>-3</v>
      </c>
      <c r="G10" s="14">
        <v>-2</v>
      </c>
      <c r="H10" s="9">
        <v>-2</v>
      </c>
      <c r="I10" s="8">
        <v>6</v>
      </c>
      <c r="J10" s="9">
        <v>-2</v>
      </c>
      <c r="K10" s="10">
        <v>-4</v>
      </c>
      <c r="L10" s="14">
        <v>-4</v>
      </c>
      <c r="M10" s="9">
        <v>-2</v>
      </c>
      <c r="N10" s="9">
        <v>-3</v>
      </c>
      <c r="O10" s="9">
        <v>-3</v>
      </c>
      <c r="P10" s="10">
        <v>-2</v>
      </c>
      <c r="Q10" s="14">
        <v>0</v>
      </c>
      <c r="R10" s="9">
        <v>-2</v>
      </c>
      <c r="S10" s="9">
        <v>-2</v>
      </c>
      <c r="T10" s="9">
        <v>-3</v>
      </c>
      <c r="U10" s="10">
        <v>-3</v>
      </c>
    </row>
    <row r="11" spans="1:21" x14ac:dyDescent="0.2">
      <c r="A11" s="22" t="s">
        <v>13</v>
      </c>
      <c r="B11" s="14">
        <v>-2</v>
      </c>
      <c r="C11" s="9">
        <v>0</v>
      </c>
      <c r="D11" s="9">
        <v>1</v>
      </c>
      <c r="E11" s="9">
        <v>-1</v>
      </c>
      <c r="F11" s="10">
        <v>-3</v>
      </c>
      <c r="G11" s="14">
        <v>0</v>
      </c>
      <c r="H11" s="9">
        <v>0</v>
      </c>
      <c r="I11" s="9">
        <v>-2</v>
      </c>
      <c r="J11" s="8">
        <v>8</v>
      </c>
      <c r="K11" s="10">
        <v>-3</v>
      </c>
      <c r="L11" s="14">
        <v>-3</v>
      </c>
      <c r="M11" s="9">
        <v>-1</v>
      </c>
      <c r="N11" s="9">
        <v>-2</v>
      </c>
      <c r="O11" s="9">
        <v>-1</v>
      </c>
      <c r="P11" s="10">
        <v>-2</v>
      </c>
      <c r="Q11" s="14">
        <v>-1</v>
      </c>
      <c r="R11" s="9">
        <v>-2</v>
      </c>
      <c r="S11" s="9">
        <v>-2</v>
      </c>
      <c r="T11" s="9">
        <v>2</v>
      </c>
      <c r="U11" s="10">
        <v>-3</v>
      </c>
    </row>
    <row r="12" spans="1:21" x14ac:dyDescent="0.2">
      <c r="A12" s="23" t="s">
        <v>7</v>
      </c>
      <c r="B12" s="18">
        <v>-1</v>
      </c>
      <c r="C12" s="16">
        <v>-3</v>
      </c>
      <c r="D12" s="16">
        <v>-3</v>
      </c>
      <c r="E12" s="16">
        <v>-3</v>
      </c>
      <c r="F12" s="19">
        <v>-1</v>
      </c>
      <c r="G12" s="18">
        <v>-3</v>
      </c>
      <c r="H12" s="16">
        <v>-3</v>
      </c>
      <c r="I12" s="16">
        <v>-4</v>
      </c>
      <c r="J12" s="16">
        <v>-3</v>
      </c>
      <c r="K12" s="17">
        <v>4</v>
      </c>
      <c r="L12" s="18">
        <v>2</v>
      </c>
      <c r="M12" s="16">
        <v>-3</v>
      </c>
      <c r="N12" s="16">
        <v>1</v>
      </c>
      <c r="O12" s="16">
        <v>0</v>
      </c>
      <c r="P12" s="19">
        <v>-3</v>
      </c>
      <c r="Q12" s="18">
        <v>-2</v>
      </c>
      <c r="R12" s="16">
        <v>-1</v>
      </c>
      <c r="S12" s="16">
        <v>-3</v>
      </c>
      <c r="T12" s="16">
        <v>-1</v>
      </c>
      <c r="U12" s="19">
        <v>3</v>
      </c>
    </row>
    <row r="13" spans="1:21" x14ac:dyDescent="0.2">
      <c r="A13" s="24" t="s">
        <v>3</v>
      </c>
      <c r="B13" s="14">
        <v>-1</v>
      </c>
      <c r="C13" s="12">
        <v>-2</v>
      </c>
      <c r="D13" s="12">
        <v>-3</v>
      </c>
      <c r="E13" s="12">
        <v>-4</v>
      </c>
      <c r="F13" s="13">
        <v>-1</v>
      </c>
      <c r="G13" s="11">
        <v>-2</v>
      </c>
      <c r="H13" s="12">
        <v>-3</v>
      </c>
      <c r="I13" s="12">
        <v>-4</v>
      </c>
      <c r="J13" s="12">
        <v>-3</v>
      </c>
      <c r="K13" s="13">
        <v>2</v>
      </c>
      <c r="L13" s="21">
        <v>4</v>
      </c>
      <c r="M13" s="12">
        <v>-2</v>
      </c>
      <c r="N13" s="12">
        <v>2</v>
      </c>
      <c r="O13" s="12">
        <v>0</v>
      </c>
      <c r="P13" s="13">
        <v>-3</v>
      </c>
      <c r="Q13" s="11">
        <v>-2</v>
      </c>
      <c r="R13" s="12">
        <v>-1</v>
      </c>
      <c r="S13" s="12">
        <v>-2</v>
      </c>
      <c r="T13" s="12">
        <v>-1</v>
      </c>
      <c r="U13" s="13">
        <v>1</v>
      </c>
    </row>
    <row r="14" spans="1:21" x14ac:dyDescent="0.2">
      <c r="A14" s="7" t="s">
        <v>0</v>
      </c>
      <c r="B14" s="14">
        <v>-1</v>
      </c>
      <c r="C14" s="9">
        <v>2</v>
      </c>
      <c r="D14" s="9">
        <v>0</v>
      </c>
      <c r="E14" s="9">
        <v>-1</v>
      </c>
      <c r="F14" s="10">
        <v>-3</v>
      </c>
      <c r="G14" s="14">
        <v>1</v>
      </c>
      <c r="H14" s="9">
        <v>1</v>
      </c>
      <c r="I14" s="9">
        <v>-2</v>
      </c>
      <c r="J14" s="9">
        <v>-1</v>
      </c>
      <c r="K14" s="10">
        <v>-3</v>
      </c>
      <c r="L14" s="14">
        <v>-2</v>
      </c>
      <c r="M14" s="8">
        <v>5</v>
      </c>
      <c r="N14" s="9">
        <v>-1</v>
      </c>
      <c r="O14" s="9">
        <v>-3</v>
      </c>
      <c r="P14" s="10">
        <v>-1</v>
      </c>
      <c r="Q14" s="14">
        <v>0</v>
      </c>
      <c r="R14" s="9">
        <v>-1</v>
      </c>
      <c r="S14" s="9">
        <v>-3</v>
      </c>
      <c r="T14" s="9">
        <v>-2</v>
      </c>
      <c r="U14" s="10">
        <v>-2</v>
      </c>
    </row>
    <row r="15" spans="1:21" x14ac:dyDescent="0.2">
      <c r="A15" s="7" t="s">
        <v>14</v>
      </c>
      <c r="B15" s="14">
        <v>-1</v>
      </c>
      <c r="C15" s="9">
        <v>-1</v>
      </c>
      <c r="D15" s="9">
        <v>-2</v>
      </c>
      <c r="E15" s="9">
        <v>-3</v>
      </c>
      <c r="F15" s="10">
        <v>-1</v>
      </c>
      <c r="G15" s="14">
        <v>0</v>
      </c>
      <c r="H15" s="9">
        <v>-2</v>
      </c>
      <c r="I15" s="9">
        <v>-3</v>
      </c>
      <c r="J15" s="9">
        <v>-2</v>
      </c>
      <c r="K15" s="10">
        <v>1</v>
      </c>
      <c r="L15" s="14">
        <v>2</v>
      </c>
      <c r="M15" s="9">
        <v>-1</v>
      </c>
      <c r="N15" s="8">
        <v>5</v>
      </c>
      <c r="O15" s="9">
        <v>0</v>
      </c>
      <c r="P15" s="10">
        <v>-2</v>
      </c>
      <c r="Q15" s="14">
        <v>-1</v>
      </c>
      <c r="R15" s="9">
        <v>-1</v>
      </c>
      <c r="S15" s="9">
        <v>-1</v>
      </c>
      <c r="T15" s="9">
        <v>-1</v>
      </c>
      <c r="U15" s="10">
        <v>1</v>
      </c>
    </row>
    <row r="16" spans="1:21" x14ac:dyDescent="0.2">
      <c r="A16" s="7" t="s">
        <v>15</v>
      </c>
      <c r="B16" s="14">
        <v>-2</v>
      </c>
      <c r="C16" s="9">
        <v>-3</v>
      </c>
      <c r="D16" s="9">
        <v>-3</v>
      </c>
      <c r="E16" s="9">
        <v>-3</v>
      </c>
      <c r="F16" s="10">
        <v>-2</v>
      </c>
      <c r="G16" s="14">
        <v>-3</v>
      </c>
      <c r="H16" s="9">
        <v>-3</v>
      </c>
      <c r="I16" s="9">
        <v>-3</v>
      </c>
      <c r="J16" s="9">
        <v>-1</v>
      </c>
      <c r="K16" s="10">
        <v>0</v>
      </c>
      <c r="L16" s="14">
        <v>0</v>
      </c>
      <c r="M16" s="9">
        <v>-3</v>
      </c>
      <c r="N16" s="9">
        <v>0</v>
      </c>
      <c r="O16" s="8">
        <v>6</v>
      </c>
      <c r="P16" s="10">
        <v>-4</v>
      </c>
      <c r="Q16" s="14">
        <v>-2</v>
      </c>
      <c r="R16" s="9">
        <v>-2</v>
      </c>
      <c r="S16" s="9">
        <v>1</v>
      </c>
      <c r="T16" s="9">
        <v>3</v>
      </c>
      <c r="U16" s="10">
        <v>-1</v>
      </c>
    </row>
    <row r="17" spans="1:21" x14ac:dyDescent="0.2">
      <c r="A17" s="15" t="s">
        <v>16</v>
      </c>
      <c r="B17" s="18">
        <v>-1</v>
      </c>
      <c r="C17" s="16">
        <v>-2</v>
      </c>
      <c r="D17" s="16">
        <v>-2</v>
      </c>
      <c r="E17" s="16">
        <v>-1</v>
      </c>
      <c r="F17" s="19">
        <v>-3</v>
      </c>
      <c r="G17" s="18">
        <v>-1</v>
      </c>
      <c r="H17" s="16">
        <v>-1</v>
      </c>
      <c r="I17" s="16">
        <v>-2</v>
      </c>
      <c r="J17" s="16">
        <v>-2</v>
      </c>
      <c r="K17" s="19">
        <v>-3</v>
      </c>
      <c r="L17" s="18">
        <v>-3</v>
      </c>
      <c r="M17" s="16">
        <v>-1</v>
      </c>
      <c r="N17" s="16">
        <v>-2</v>
      </c>
      <c r="O17" s="16">
        <v>-4</v>
      </c>
      <c r="P17" s="17">
        <v>7</v>
      </c>
      <c r="Q17" s="18">
        <v>-1</v>
      </c>
      <c r="R17" s="16">
        <v>-1</v>
      </c>
      <c r="S17" s="16">
        <v>-4</v>
      </c>
      <c r="T17" s="16">
        <v>-3</v>
      </c>
      <c r="U17" s="19">
        <v>-2</v>
      </c>
    </row>
    <row r="18" spans="1:21" x14ac:dyDescent="0.2">
      <c r="A18" s="22" t="s">
        <v>17</v>
      </c>
      <c r="B18" s="11">
        <v>1</v>
      </c>
      <c r="C18" s="12">
        <v>-1</v>
      </c>
      <c r="D18" s="12">
        <v>1</v>
      </c>
      <c r="E18" s="12">
        <v>0</v>
      </c>
      <c r="F18" s="13">
        <v>-1</v>
      </c>
      <c r="G18" s="11">
        <v>0</v>
      </c>
      <c r="H18" s="12">
        <v>0</v>
      </c>
      <c r="I18" s="12">
        <v>0</v>
      </c>
      <c r="J18" s="12">
        <v>-1</v>
      </c>
      <c r="K18" s="13">
        <v>-2</v>
      </c>
      <c r="L18" s="11">
        <v>-2</v>
      </c>
      <c r="M18" s="12">
        <v>0</v>
      </c>
      <c r="N18" s="12">
        <v>-1</v>
      </c>
      <c r="O18" s="12">
        <v>-2</v>
      </c>
      <c r="P18" s="13">
        <v>-1</v>
      </c>
      <c r="Q18" s="21">
        <v>4</v>
      </c>
      <c r="R18" s="12">
        <v>1</v>
      </c>
      <c r="S18" s="12">
        <v>-3</v>
      </c>
      <c r="T18" s="12">
        <v>-2</v>
      </c>
      <c r="U18" s="13">
        <v>-2</v>
      </c>
    </row>
    <row r="19" spans="1:21" x14ac:dyDescent="0.2">
      <c r="A19" s="22" t="s">
        <v>18</v>
      </c>
      <c r="B19" s="14">
        <v>0</v>
      </c>
      <c r="C19" s="9">
        <v>-1</v>
      </c>
      <c r="D19" s="9">
        <v>0</v>
      </c>
      <c r="E19" s="9">
        <v>-1</v>
      </c>
      <c r="F19" s="10">
        <v>-1</v>
      </c>
      <c r="G19" s="14">
        <v>-1</v>
      </c>
      <c r="H19" s="9">
        <v>-1</v>
      </c>
      <c r="I19" s="9">
        <v>-2</v>
      </c>
      <c r="J19" s="9">
        <v>-2</v>
      </c>
      <c r="K19" s="10">
        <v>-1</v>
      </c>
      <c r="L19" s="14">
        <v>-1</v>
      </c>
      <c r="M19" s="9">
        <v>-1</v>
      </c>
      <c r="N19" s="9">
        <v>-1</v>
      </c>
      <c r="O19" s="9">
        <v>-2</v>
      </c>
      <c r="P19" s="10">
        <v>-1</v>
      </c>
      <c r="Q19" s="14">
        <v>1</v>
      </c>
      <c r="R19" s="8">
        <v>5</v>
      </c>
      <c r="S19" s="9">
        <v>-2</v>
      </c>
      <c r="T19" s="9">
        <v>-2</v>
      </c>
      <c r="U19" s="10">
        <v>0</v>
      </c>
    </row>
    <row r="20" spans="1:21" x14ac:dyDescent="0.2">
      <c r="A20" s="22" t="s">
        <v>19</v>
      </c>
      <c r="B20" s="14">
        <v>-3</v>
      </c>
      <c r="C20" s="9">
        <v>-3</v>
      </c>
      <c r="D20" s="9">
        <v>-4</v>
      </c>
      <c r="E20" s="9">
        <v>-4</v>
      </c>
      <c r="F20" s="10">
        <v>-2</v>
      </c>
      <c r="G20" s="14">
        <v>-2</v>
      </c>
      <c r="H20" s="9">
        <v>-3</v>
      </c>
      <c r="I20" s="9">
        <v>-2</v>
      </c>
      <c r="J20" s="9">
        <v>-2</v>
      </c>
      <c r="K20" s="10">
        <v>-3</v>
      </c>
      <c r="L20" s="14">
        <v>-2</v>
      </c>
      <c r="M20" s="9">
        <v>-3</v>
      </c>
      <c r="N20" s="9">
        <v>-1</v>
      </c>
      <c r="O20" s="9">
        <v>1</v>
      </c>
      <c r="P20" s="10">
        <v>-4</v>
      </c>
      <c r="Q20" s="14">
        <v>-3</v>
      </c>
      <c r="R20" s="9">
        <v>-2</v>
      </c>
      <c r="S20" s="8">
        <v>11</v>
      </c>
      <c r="T20" s="9">
        <v>2</v>
      </c>
      <c r="U20" s="10">
        <v>-3</v>
      </c>
    </row>
    <row r="21" spans="1:21" x14ac:dyDescent="0.2">
      <c r="A21" s="22" t="s">
        <v>20</v>
      </c>
      <c r="B21" s="14">
        <v>-2</v>
      </c>
      <c r="C21" s="9">
        <v>-2</v>
      </c>
      <c r="D21" s="9">
        <v>-2</v>
      </c>
      <c r="E21" s="9">
        <v>-3</v>
      </c>
      <c r="F21" s="10">
        <v>-2</v>
      </c>
      <c r="G21" s="14">
        <v>-1</v>
      </c>
      <c r="H21" s="9">
        <v>-2</v>
      </c>
      <c r="I21" s="9">
        <v>-3</v>
      </c>
      <c r="J21" s="9">
        <v>2</v>
      </c>
      <c r="K21" s="10">
        <v>-1</v>
      </c>
      <c r="L21" s="14">
        <v>-1</v>
      </c>
      <c r="M21" s="9">
        <v>-2</v>
      </c>
      <c r="N21" s="9">
        <v>-1</v>
      </c>
      <c r="O21" s="9">
        <v>3</v>
      </c>
      <c r="P21" s="10">
        <v>-3</v>
      </c>
      <c r="Q21" s="14">
        <v>-2</v>
      </c>
      <c r="R21" s="9">
        <v>-2</v>
      </c>
      <c r="S21" s="9">
        <v>2</v>
      </c>
      <c r="T21" s="8">
        <v>7</v>
      </c>
      <c r="U21" s="10">
        <f>-1</f>
        <v>-1</v>
      </c>
    </row>
    <row r="22" spans="1:21" x14ac:dyDescent="0.2">
      <c r="A22" s="23" t="s">
        <v>2</v>
      </c>
      <c r="B22" s="14">
        <v>0</v>
      </c>
      <c r="C22" s="9">
        <v>-3</v>
      </c>
      <c r="D22" s="9">
        <v>-3</v>
      </c>
      <c r="E22" s="9">
        <v>-3</v>
      </c>
      <c r="F22" s="10">
        <v>-1</v>
      </c>
      <c r="G22" s="14">
        <v>-2</v>
      </c>
      <c r="H22" s="9">
        <v>-2</v>
      </c>
      <c r="I22" s="9">
        <v>-3</v>
      </c>
      <c r="J22" s="9">
        <v>-3</v>
      </c>
      <c r="K22" s="10">
        <v>3</v>
      </c>
      <c r="L22" s="14">
        <v>1</v>
      </c>
      <c r="M22" s="9">
        <v>-2</v>
      </c>
      <c r="N22" s="9">
        <v>1</v>
      </c>
      <c r="O22" s="9">
        <v>-1</v>
      </c>
      <c r="P22" s="10">
        <v>-2</v>
      </c>
      <c r="Q22" s="14">
        <v>-2</v>
      </c>
      <c r="R22" s="9">
        <v>0</v>
      </c>
      <c r="S22" s="9">
        <v>-3</v>
      </c>
      <c r="T22" s="9">
        <v>-1</v>
      </c>
      <c r="U22" s="26">
        <v>4</v>
      </c>
    </row>
    <row r="23" spans="1:21" x14ac:dyDescent="0.2">
      <c r="A23" s="25"/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</row>
  </sheetData>
  <mergeCells count="1">
    <mergeCell ref="A1:U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</vt:lpstr>
      <vt:lpstr>BLOSUM62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L. Ruzzo</dc:creator>
  <cp:lastModifiedBy>Walter L. Ruzzo</cp:lastModifiedBy>
  <dcterms:created xsi:type="dcterms:W3CDTF">2013-04-22T01:08:47Z</dcterms:created>
  <dcterms:modified xsi:type="dcterms:W3CDTF">2018-01-16T02:59:29Z</dcterms:modified>
</cp:coreProperties>
</file>