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920" windowHeight="8835" activeTab="0"/>
  </bookViews>
  <sheets>
    <sheet name="basics" sheetId="1" r:id="rId1"/>
    <sheet name="hw1" sheetId="2" r:id="rId2"/>
    <sheet name="Sheet3" sheetId="3" r:id="rId3"/>
  </sheets>
  <definedNames>
    <definedName name="_xlnm.Print_Area" localSheetId="0">'basics'!$A$1:$J$24</definedName>
  </definedNames>
  <calcPr fullCalcOnLoad="1"/>
</workbook>
</file>

<file path=xl/sharedStrings.xml><?xml version="1.0" encoding="utf-8"?>
<sst xmlns="http://schemas.openxmlformats.org/spreadsheetml/2006/main" count="111" uniqueCount="69">
  <si>
    <t>ALDRICH,JONATHAN E</t>
  </si>
  <si>
    <t>BLANCHETTE,MATHIEU</t>
  </si>
  <si>
    <t xml:space="preserve">blanchem  </t>
  </si>
  <si>
    <t>COCKRELL,EDGAR MAS</t>
  </si>
  <si>
    <t xml:space="preserve">ESLER,MICHAEL K   </t>
  </si>
  <si>
    <t xml:space="preserve">esler     </t>
  </si>
  <si>
    <t xml:space="preserve">HARTLINE,JASON D  </t>
  </si>
  <si>
    <t xml:space="preserve">hartline  </t>
  </si>
  <si>
    <t xml:space="preserve">HIGHTOWER,JEFFREY </t>
  </si>
  <si>
    <t xml:space="preserve">jeffro    </t>
  </si>
  <si>
    <t>LANDRAY,TASHANA KA</t>
  </si>
  <si>
    <t>LLOYD,DANIEL BRUCE</t>
  </si>
  <si>
    <t>PRINCE,CHRISTOPHER</t>
  </si>
  <si>
    <t xml:space="preserve">cprince   </t>
  </si>
  <si>
    <t xml:space="preserve">RUAN,YONGSHAO     </t>
  </si>
  <si>
    <t xml:space="preserve">ruan      </t>
  </si>
  <si>
    <t xml:space="preserve">SAZAWAL,VIBHA     </t>
  </si>
  <si>
    <t xml:space="preserve">vibha     </t>
  </si>
  <si>
    <t xml:space="preserve">SUKHAREV,VASSILI  </t>
  </si>
  <si>
    <t xml:space="preserve">THAUNG,AUNG       </t>
  </si>
  <si>
    <t xml:space="preserve">YASUHARA,KEN      </t>
  </si>
  <si>
    <t xml:space="preserve">yasuhara  </t>
  </si>
  <si>
    <t>ZIMMERMAN,MARC KEN</t>
  </si>
  <si>
    <t>jonal</t>
  </si>
  <si>
    <t>jake</t>
  </si>
  <si>
    <t>Stoknes, Kevin</t>
  </si>
  <si>
    <t>stoknes@u.washington.edu</t>
  </si>
  <si>
    <t>David, Aaron</t>
  </si>
  <si>
    <t>awd</t>
  </si>
  <si>
    <t>http://www.cs.washington.edu/homes/awd/503/hw1.html</t>
  </si>
  <si>
    <t>aung</t>
  </si>
  <si>
    <t>http://www.cs.washington.edu/homes/aung/503/503.htm</t>
  </si>
  <si>
    <t>http://www.cs.washington.edu/homes/jeffro/coursework/cse503/hw1/</t>
  </si>
  <si>
    <t>http://www.cs.washington.edu/homes/cprince/cse503/</t>
  </si>
  <si>
    <t>http://www.cs.washington.edu/homes/vibha/cs503-1/hw1.html</t>
  </si>
  <si>
    <t>http://www.cs.washington.edu/homes/esler/503/</t>
  </si>
  <si>
    <t>http://www.cs.washington.edu/homes/yasuhara/503/hw1/</t>
  </si>
  <si>
    <t>tkl</t>
  </si>
  <si>
    <t>http://www.cs.washington.edu/homes/tkl/503/homework1.html</t>
  </si>
  <si>
    <t>lloyd</t>
  </si>
  <si>
    <t>http://www.cs.washington.edu/homes/lloyd/503/hw1/hw1.html</t>
  </si>
  <si>
    <t>http://www.cs.washington.edu/homes/jonal/503/hw1/</t>
  </si>
  <si>
    <t>http://www.cs.washington.edu/homes/blanchem/cse503/hw1/</t>
  </si>
  <si>
    <t>mkzim</t>
  </si>
  <si>
    <t>http://www.cs.washington.edu/homes/mkzim/503/</t>
  </si>
  <si>
    <t>vassili</t>
  </si>
  <si>
    <t>Azuma, Daniel</t>
  </si>
  <si>
    <t>dazuma</t>
  </si>
  <si>
    <t>http://www.cs.washington.edu/homes/ruan/503/hw1/</t>
  </si>
  <si>
    <t>http://gurgle.cs.washington.edu/~hartline/cse503/hw1.html</t>
  </si>
  <si>
    <t>http://weber.u.washington.edu/~kstoknes/hw1/hw1.html</t>
  </si>
  <si>
    <t>http://www.cs.washington.edu/homes/jake/work/class/cse503.html</t>
  </si>
  <si>
    <t>http://www.cs.washington.edu/homes/vassili/temp/hw1.htm</t>
  </si>
  <si>
    <t>HW1</t>
  </si>
  <si>
    <t>Min</t>
  </si>
  <si>
    <t>Max</t>
  </si>
  <si>
    <t>Mean</t>
  </si>
  <si>
    <t>Mode</t>
  </si>
  <si>
    <t>HW2</t>
  </si>
  <si>
    <t>HW3</t>
  </si>
  <si>
    <t>HW4</t>
  </si>
  <si>
    <t>MT</t>
  </si>
  <si>
    <t>Project</t>
  </si>
  <si>
    <t>Weighted</t>
  </si>
  <si>
    <t>DAVIS, AARON</t>
  </si>
  <si>
    <t>AZUMA, DANIEL</t>
  </si>
  <si>
    <t>HULTEN, GEOFF</t>
  </si>
  <si>
    <t>STOKNES, KEVIN</t>
  </si>
  <si>
    <t>GPA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</si>
</sst>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20" applyAlignment="1">
      <alignment/>
    </xf>
    <xf numFmtId="0" fontId="1" fillId="0" borderId="0" xfId="20" applyAlignment="1">
      <alignment horizontal="left"/>
    </xf>
    <xf numFmtId="49" fontId="0" fillId="0" borderId="0" xfId="0" applyNumberFormat="1" applyAlignment="1">
      <alignment/>
    </xf>
    <xf numFmtId="49" fontId="1" fillId="0" borderId="0" xfId="20" applyNumberFormat="1" applyAlignment="1">
      <alignment horizontal="left"/>
    </xf>
    <xf numFmtId="49" fontId="1" fillId="0" borderId="0" xfId="2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nal@cs.washington.edu" TargetMode="External" /><Relationship Id="rId2" Type="http://schemas.openxmlformats.org/officeDocument/2006/relationships/hyperlink" Target="mailto:blanchem@cs.washington.edu" TargetMode="External" /><Relationship Id="rId3" Type="http://schemas.openxmlformats.org/officeDocument/2006/relationships/hyperlink" Target="mailto:jake@cs.washington.edu" TargetMode="External" /><Relationship Id="rId4" Type="http://schemas.openxmlformats.org/officeDocument/2006/relationships/hyperlink" Target="mailto:esler@cs.washington.edu" TargetMode="External" /><Relationship Id="rId5" Type="http://schemas.openxmlformats.org/officeDocument/2006/relationships/hyperlink" Target="mailto:hartline@cs.washington.edu" TargetMode="External" /><Relationship Id="rId6" Type="http://schemas.openxmlformats.org/officeDocument/2006/relationships/hyperlink" Target="mailto:jeffro@cs.washington.edu" TargetMode="External" /><Relationship Id="rId7" Type="http://schemas.openxmlformats.org/officeDocument/2006/relationships/hyperlink" Target="mailto:tkl@cs.washington.edu" TargetMode="External" /><Relationship Id="rId8" Type="http://schemas.openxmlformats.org/officeDocument/2006/relationships/hyperlink" Target="mailto:lloyd@cs.washington.edu" TargetMode="External" /><Relationship Id="rId9" Type="http://schemas.openxmlformats.org/officeDocument/2006/relationships/hyperlink" Target="mailto:cprince@cs.washington.edu" TargetMode="External" /><Relationship Id="rId10" Type="http://schemas.openxmlformats.org/officeDocument/2006/relationships/hyperlink" Target="mailto:ruan@cs.washington.edu" TargetMode="External" /><Relationship Id="rId11" Type="http://schemas.openxmlformats.org/officeDocument/2006/relationships/hyperlink" Target="mailto:vibha@cs.washington.edu" TargetMode="External" /><Relationship Id="rId12" Type="http://schemas.openxmlformats.org/officeDocument/2006/relationships/hyperlink" Target="mailto:vassili@cs.washington.edu" TargetMode="External" /><Relationship Id="rId13" Type="http://schemas.openxmlformats.org/officeDocument/2006/relationships/hyperlink" Target="mailto:aung@cs.washington.edu" TargetMode="External" /><Relationship Id="rId14" Type="http://schemas.openxmlformats.org/officeDocument/2006/relationships/hyperlink" Target="mailto:yasuhara@cs.washington.edu" TargetMode="External" /><Relationship Id="rId15" Type="http://schemas.openxmlformats.org/officeDocument/2006/relationships/hyperlink" Target="mailto:mzkim@cs.washington.edu" TargetMode="External" /><Relationship Id="rId16" Type="http://schemas.openxmlformats.org/officeDocument/2006/relationships/hyperlink" Target="mailto:stoknes@u.washington.edu" TargetMode="External" /><Relationship Id="rId17" Type="http://schemas.openxmlformats.org/officeDocument/2006/relationships/hyperlink" Target="mailto:awd@cs.washington.edu" TargetMode="External" /><Relationship Id="rId18" Type="http://schemas.openxmlformats.org/officeDocument/2006/relationships/hyperlink" Target="mailto:dazuma@cs.washington.edu" TargetMode="External" /><Relationship Id="rId19" Type="http://schemas.openxmlformats.org/officeDocument/2006/relationships/hyperlink" Target="http://www.cs.washington.edu/homes/jonal/503/hw1/" TargetMode="External" /><Relationship Id="rId20" Type="http://schemas.openxmlformats.org/officeDocument/2006/relationships/hyperlink" Target="http://www.cs.washington.edu/homes/blanchem/cse503/hw1/" TargetMode="External" /><Relationship Id="rId21" Type="http://schemas.openxmlformats.org/officeDocument/2006/relationships/hyperlink" Target="http://www.cs.washington.edu/homes/esler/503/" TargetMode="External" /><Relationship Id="rId22" Type="http://schemas.openxmlformats.org/officeDocument/2006/relationships/hyperlink" Target="http://www.cs.washington.edu/homes/jeffro/coursework/cse503/hw1/" TargetMode="External" /><Relationship Id="rId23" Type="http://schemas.openxmlformats.org/officeDocument/2006/relationships/hyperlink" Target="http://www.cs.washington.edu/homes/tkl/503/homework1.html" TargetMode="External" /><Relationship Id="rId24" Type="http://schemas.openxmlformats.org/officeDocument/2006/relationships/hyperlink" Target="http://www.cs.washington.edu/homes/cprince/cse503/" TargetMode="External" /><Relationship Id="rId25" Type="http://schemas.openxmlformats.org/officeDocument/2006/relationships/hyperlink" Target="http://www.cs.washington.edu/homes/vibha/cs503-1/hw1.html" TargetMode="External" /><Relationship Id="rId26" Type="http://schemas.openxmlformats.org/officeDocument/2006/relationships/hyperlink" Target="http://www.cs.washington.edu/homes/aung/503/503.htm" TargetMode="External" /><Relationship Id="rId27" Type="http://schemas.openxmlformats.org/officeDocument/2006/relationships/hyperlink" Target="http://www.cs.washington.edu/homes/yasuhara/503/hw1/" TargetMode="External" /><Relationship Id="rId28" Type="http://schemas.openxmlformats.org/officeDocument/2006/relationships/hyperlink" Target="http://www.cs.washington.edu/homes/mkzim/503/" TargetMode="External" /><Relationship Id="rId29" Type="http://schemas.openxmlformats.org/officeDocument/2006/relationships/hyperlink" Target="http://weber.u.washington.edu/~kstoknes/hw1/hw1.html" TargetMode="External" /><Relationship Id="rId30" Type="http://schemas.openxmlformats.org/officeDocument/2006/relationships/hyperlink" Target="http://www.cs.washington.edu/homes/awd/503/hw1.html" TargetMode="External" /><Relationship Id="rId31" Type="http://schemas.openxmlformats.org/officeDocument/2006/relationships/hyperlink" Target="http://www.cs.washington.edu/homes/ruan/503/hw1/" TargetMode="External" /><Relationship Id="rId32" Type="http://schemas.openxmlformats.org/officeDocument/2006/relationships/hyperlink" Target="http://gurgle.cs.washington.edu/~hartline/cse503/hw1.html" TargetMode="External" /><Relationship Id="rId33" Type="http://schemas.openxmlformats.org/officeDocument/2006/relationships/hyperlink" Target="http://www.cs.washington.edu/homes/jake/work/class/cse503.html" TargetMode="External" /><Relationship Id="rId34" Type="http://schemas.openxmlformats.org/officeDocument/2006/relationships/hyperlink" Target="http://www.cs.washington.edu/homes/vassili/temp/hw1.htm" TargetMode="External" /><Relationship Id="rId35" Type="http://schemas.openxmlformats.org/officeDocument/2006/relationships/hyperlink" Target="http://www.cs.washington.edu/homes/lloyd/503/hw1/hw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J23" sqref="J23"/>
    </sheetView>
  </sheetViews>
  <sheetFormatPr defaultColWidth="9.140625" defaultRowHeight="12.75"/>
  <cols>
    <col min="2" max="2" width="22.7109375" style="0" bestFit="1" customWidth="1"/>
    <col min="3" max="6" width="5.140625" style="0" bestFit="1" customWidth="1"/>
    <col min="7" max="7" width="5.57421875" style="0" bestFit="1" customWidth="1"/>
    <col min="8" max="8" width="6.8515625" style="0" bestFit="1" customWidth="1"/>
    <col min="9" max="9" width="8.8515625" style="0" bestFit="1" customWidth="1"/>
    <col min="10" max="10" width="5.57421875" style="0" bestFit="1" customWidth="1"/>
    <col min="11" max="11" width="1.7109375" style="0" customWidth="1"/>
  </cols>
  <sheetData>
    <row r="1" spans="3:10" ht="12.75">
      <c r="C1" t="s">
        <v>53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68</v>
      </c>
    </row>
    <row r="2" spans="1:10" s="1" customFormat="1" ht="12.75">
      <c r="A2" s="1">
        <v>9722562</v>
      </c>
      <c r="B2" s="1" t="s">
        <v>0</v>
      </c>
      <c r="C2" s="8">
        <v>37</v>
      </c>
      <c r="D2" s="8">
        <v>38</v>
      </c>
      <c r="E2" s="10">
        <v>42</v>
      </c>
      <c r="F2" s="10">
        <v>38</v>
      </c>
      <c r="G2" s="10">
        <v>149</v>
      </c>
      <c r="H2" s="10">
        <v>100</v>
      </c>
      <c r="I2" s="11">
        <f>SUM(C2:F2)*0.6/160+G2*0.15/150+H2*0.25/100</f>
        <v>0.9802500000000001</v>
      </c>
      <c r="J2" s="13">
        <f>IF(I2&gt;=0.95,4)</f>
        <v>4</v>
      </c>
    </row>
    <row r="3" spans="1:10" s="1" customFormat="1" ht="12.75">
      <c r="A3" s="1">
        <v>9830403</v>
      </c>
      <c r="B3" s="1" t="s">
        <v>1</v>
      </c>
      <c r="C3" s="8">
        <v>37</v>
      </c>
      <c r="D3" s="8">
        <v>33</v>
      </c>
      <c r="E3" s="10">
        <v>41</v>
      </c>
      <c r="F3" s="10">
        <v>38</v>
      </c>
      <c r="G3" s="10">
        <v>134</v>
      </c>
      <c r="H3" s="10">
        <v>95</v>
      </c>
      <c r="I3" s="11">
        <f aca="true" t="shared" si="0" ref="I3:I20">SUM(C3:F3)*0.6/160+G3*0.15/150+H3*0.25/100</f>
        <v>0.93025</v>
      </c>
      <c r="J3" s="13">
        <v>3.7</v>
      </c>
    </row>
    <row r="4" spans="1:10" s="1" customFormat="1" ht="12.75">
      <c r="A4" s="1">
        <v>9722945</v>
      </c>
      <c r="B4" s="1" t="s">
        <v>3</v>
      </c>
      <c r="C4" s="8">
        <v>36</v>
      </c>
      <c r="D4" s="8">
        <v>39</v>
      </c>
      <c r="E4" s="10">
        <v>35</v>
      </c>
      <c r="F4" s="10">
        <v>40</v>
      </c>
      <c r="G4" s="10">
        <v>141</v>
      </c>
      <c r="H4" s="10">
        <v>95</v>
      </c>
      <c r="I4" s="11">
        <f t="shared" si="0"/>
        <v>0.9410000000000001</v>
      </c>
      <c r="J4" s="13">
        <v>3.8</v>
      </c>
    </row>
    <row r="5" spans="1:10" s="1" customFormat="1" ht="12.75">
      <c r="A5" s="1">
        <v>9828249</v>
      </c>
      <c r="B5" s="1" t="s">
        <v>4</v>
      </c>
      <c r="C5" s="8">
        <v>39</v>
      </c>
      <c r="D5" s="8">
        <v>40</v>
      </c>
      <c r="E5" s="10">
        <v>33</v>
      </c>
      <c r="F5" s="10">
        <v>40</v>
      </c>
      <c r="G5" s="10">
        <v>135</v>
      </c>
      <c r="H5" s="10">
        <v>100</v>
      </c>
      <c r="I5" s="11">
        <f t="shared" si="0"/>
        <v>0.9550000000000001</v>
      </c>
      <c r="J5" s="13">
        <f>IF(I5&gt;=0.95,4)</f>
        <v>4</v>
      </c>
    </row>
    <row r="6" spans="1:10" s="1" customFormat="1" ht="12.75">
      <c r="A6" s="1">
        <v>9724232</v>
      </c>
      <c r="B6" s="1" t="s">
        <v>6</v>
      </c>
      <c r="C6" s="8">
        <v>33</v>
      </c>
      <c r="D6" s="8">
        <v>35</v>
      </c>
      <c r="E6" s="10">
        <v>38</v>
      </c>
      <c r="F6" s="10"/>
      <c r="G6" s="10">
        <v>77</v>
      </c>
      <c r="H6" s="10">
        <v>93</v>
      </c>
      <c r="I6" s="11">
        <f t="shared" si="0"/>
        <v>0.707</v>
      </c>
      <c r="J6" s="13">
        <v>3</v>
      </c>
    </row>
    <row r="7" spans="1:10" s="1" customFormat="1" ht="12.75">
      <c r="A7" s="1">
        <v>9828261</v>
      </c>
      <c r="B7" s="1" t="s">
        <v>8</v>
      </c>
      <c r="C7" s="8">
        <v>35</v>
      </c>
      <c r="D7" s="8">
        <v>35</v>
      </c>
      <c r="E7" s="10">
        <v>34</v>
      </c>
      <c r="F7" s="10">
        <v>40</v>
      </c>
      <c r="G7" s="10">
        <v>146</v>
      </c>
      <c r="H7" s="10">
        <v>95</v>
      </c>
      <c r="I7" s="11">
        <f t="shared" si="0"/>
        <v>0.9235</v>
      </c>
      <c r="J7" s="13">
        <v>3.7</v>
      </c>
    </row>
    <row r="8" spans="1:10" s="1" customFormat="1" ht="12.75">
      <c r="A8" s="1">
        <v>9724221</v>
      </c>
      <c r="B8" s="1" t="s">
        <v>10</v>
      </c>
      <c r="C8" s="8">
        <v>34</v>
      </c>
      <c r="D8" s="8">
        <v>36</v>
      </c>
      <c r="E8" s="10">
        <v>26</v>
      </c>
      <c r="F8" s="10">
        <v>38</v>
      </c>
      <c r="G8" s="10">
        <v>137</v>
      </c>
      <c r="H8" s="10">
        <v>95</v>
      </c>
      <c r="I8" s="11">
        <f t="shared" si="0"/>
        <v>0.877</v>
      </c>
      <c r="J8" s="13">
        <v>3.6</v>
      </c>
    </row>
    <row r="9" spans="1:10" s="1" customFormat="1" ht="12.75" customHeight="1">
      <c r="A9" s="1">
        <v>9828199</v>
      </c>
      <c r="B9" s="1" t="s">
        <v>11</v>
      </c>
      <c r="C9" s="8">
        <v>34</v>
      </c>
      <c r="D9" s="8">
        <v>36</v>
      </c>
      <c r="E9" s="10">
        <v>35</v>
      </c>
      <c r="F9" s="10">
        <v>28</v>
      </c>
      <c r="G9" s="10">
        <v>116</v>
      </c>
      <c r="H9" s="10">
        <v>93</v>
      </c>
      <c r="I9" s="11">
        <f t="shared" si="0"/>
        <v>0.84725</v>
      </c>
      <c r="J9" s="13">
        <v>3.4</v>
      </c>
    </row>
    <row r="10" spans="1:10" s="1" customFormat="1" ht="12.75">
      <c r="A10" s="1">
        <v>9522185</v>
      </c>
      <c r="B10" s="1" t="s">
        <v>12</v>
      </c>
      <c r="C10" s="8">
        <v>40</v>
      </c>
      <c r="D10" s="8">
        <v>36</v>
      </c>
      <c r="E10" s="10">
        <v>43</v>
      </c>
      <c r="F10" s="10">
        <v>40</v>
      </c>
      <c r="G10" s="10">
        <v>143</v>
      </c>
      <c r="H10" s="10">
        <v>100</v>
      </c>
      <c r="I10" s="11">
        <f t="shared" si="0"/>
        <v>0.98925</v>
      </c>
      <c r="J10" s="13">
        <f>IF(I10&gt;=0.95,4)</f>
        <v>4</v>
      </c>
    </row>
    <row r="11" spans="1:10" s="1" customFormat="1" ht="12.75">
      <c r="A11" s="1">
        <v>9832587</v>
      </c>
      <c r="B11" s="1" t="s">
        <v>14</v>
      </c>
      <c r="C11" s="8">
        <v>30</v>
      </c>
      <c r="D11" s="8">
        <v>31</v>
      </c>
      <c r="E11" s="10">
        <v>34</v>
      </c>
      <c r="F11" s="10">
        <v>34</v>
      </c>
      <c r="G11" s="10">
        <v>127</v>
      </c>
      <c r="H11" s="10">
        <v>90</v>
      </c>
      <c r="I11" s="11">
        <f t="shared" si="0"/>
        <v>0.8357499999999999</v>
      </c>
      <c r="J11" s="13">
        <v>3.4</v>
      </c>
    </row>
    <row r="12" spans="1:10" s="1" customFormat="1" ht="12.75">
      <c r="A12" s="1">
        <v>9828082</v>
      </c>
      <c r="B12" s="1" t="s">
        <v>16</v>
      </c>
      <c r="C12" s="8">
        <v>40</v>
      </c>
      <c r="D12" s="8">
        <v>37</v>
      </c>
      <c r="E12" s="10">
        <v>36</v>
      </c>
      <c r="F12" s="10">
        <v>40</v>
      </c>
      <c r="G12" s="10">
        <v>143</v>
      </c>
      <c r="H12" s="10">
        <v>100</v>
      </c>
      <c r="I12" s="11">
        <f t="shared" si="0"/>
        <v>0.96675</v>
      </c>
      <c r="J12" s="13">
        <f>IF(I12&gt;=0.95,4)</f>
        <v>4</v>
      </c>
    </row>
    <row r="13" spans="1:10" s="1" customFormat="1" ht="12.75">
      <c r="A13" s="1">
        <v>9828087</v>
      </c>
      <c r="B13" s="1" t="s">
        <v>18</v>
      </c>
      <c r="C13" s="8">
        <v>37</v>
      </c>
      <c r="D13" s="8">
        <v>39</v>
      </c>
      <c r="E13" s="10">
        <v>38</v>
      </c>
      <c r="F13" s="10">
        <v>39</v>
      </c>
      <c r="G13" s="10">
        <v>140</v>
      </c>
      <c r="H13" s="10">
        <v>95</v>
      </c>
      <c r="I13" s="11">
        <f t="shared" si="0"/>
        <v>0.9512499999999999</v>
      </c>
      <c r="J13" s="13">
        <v>3.9</v>
      </c>
    </row>
    <row r="14" spans="1:10" s="1" customFormat="1" ht="12.75">
      <c r="A14" s="1">
        <v>9828090</v>
      </c>
      <c r="B14" s="1" t="s">
        <v>19</v>
      </c>
      <c r="C14" s="8">
        <v>32</v>
      </c>
      <c r="D14" s="8">
        <v>33</v>
      </c>
      <c r="E14" s="10">
        <v>37</v>
      </c>
      <c r="F14" s="10">
        <v>32</v>
      </c>
      <c r="G14" s="10">
        <v>131</v>
      </c>
      <c r="H14" s="10">
        <v>80</v>
      </c>
      <c r="I14" s="11">
        <f t="shared" si="0"/>
        <v>0.8334999999999999</v>
      </c>
      <c r="J14" s="13">
        <v>3.3</v>
      </c>
    </row>
    <row r="15" spans="1:10" s="1" customFormat="1" ht="12.75">
      <c r="A15" s="1">
        <v>9828226</v>
      </c>
      <c r="B15" s="1" t="s">
        <v>20</v>
      </c>
      <c r="C15" s="8">
        <v>39</v>
      </c>
      <c r="D15" s="8">
        <v>36</v>
      </c>
      <c r="E15" s="10">
        <v>38</v>
      </c>
      <c r="F15" s="10">
        <v>38</v>
      </c>
      <c r="G15" s="10">
        <v>127</v>
      </c>
      <c r="H15" s="10">
        <v>100</v>
      </c>
      <c r="I15" s="11">
        <f t="shared" si="0"/>
        <v>0.9432499999999999</v>
      </c>
      <c r="J15" s="13">
        <v>3.8</v>
      </c>
    </row>
    <row r="16" spans="1:10" s="1" customFormat="1" ht="12.75">
      <c r="A16" s="1">
        <v>9722885</v>
      </c>
      <c r="B16" s="1" t="s">
        <v>22</v>
      </c>
      <c r="C16" s="8">
        <v>37</v>
      </c>
      <c r="D16" s="8">
        <v>38</v>
      </c>
      <c r="E16" s="10">
        <v>38</v>
      </c>
      <c r="F16" s="10">
        <v>40</v>
      </c>
      <c r="G16" s="10">
        <v>148</v>
      </c>
      <c r="H16" s="10">
        <v>95</v>
      </c>
      <c r="I16" s="11">
        <f t="shared" si="0"/>
        <v>0.9592499999999999</v>
      </c>
      <c r="J16" s="13">
        <f>IF(I16&gt;=0.95,4)</f>
        <v>4</v>
      </c>
    </row>
    <row r="17" spans="2:10" ht="12.75">
      <c r="B17" t="s">
        <v>67</v>
      </c>
      <c r="C17" s="8">
        <v>29</v>
      </c>
      <c r="D17" s="8">
        <v>17</v>
      </c>
      <c r="E17" s="10"/>
      <c r="F17" s="10"/>
      <c r="G17" s="10"/>
      <c r="H17" s="10"/>
      <c r="I17" s="11">
        <f t="shared" si="0"/>
        <v>0.1725</v>
      </c>
      <c r="J17" s="13"/>
    </row>
    <row r="18" spans="2:10" ht="12.75">
      <c r="B18" t="s">
        <v>64</v>
      </c>
      <c r="C18" s="8">
        <v>37</v>
      </c>
      <c r="D18" s="8">
        <v>35</v>
      </c>
      <c r="E18" s="10">
        <v>43</v>
      </c>
      <c r="F18" s="10">
        <v>40</v>
      </c>
      <c r="G18" s="10">
        <v>145</v>
      </c>
      <c r="H18" s="10">
        <v>98</v>
      </c>
      <c r="I18" s="11">
        <f t="shared" si="0"/>
        <v>0.9712500000000001</v>
      </c>
      <c r="J18" s="13">
        <f>IF(I18&gt;=0.95,4)</f>
        <v>4</v>
      </c>
    </row>
    <row r="19" spans="2:10" ht="12.75">
      <c r="B19" t="s">
        <v>65</v>
      </c>
      <c r="C19" s="8">
        <v>37</v>
      </c>
      <c r="D19" s="8">
        <v>39</v>
      </c>
      <c r="E19" s="10">
        <v>26</v>
      </c>
      <c r="F19" s="10">
        <v>39</v>
      </c>
      <c r="G19" s="10">
        <v>118</v>
      </c>
      <c r="H19" s="10">
        <v>95</v>
      </c>
      <c r="I19" s="11">
        <f t="shared" si="0"/>
        <v>0.88425</v>
      </c>
      <c r="J19" s="13">
        <v>3.6</v>
      </c>
    </row>
    <row r="20" spans="2:10" ht="12.75">
      <c r="B20" t="s">
        <v>66</v>
      </c>
      <c r="C20" s="8">
        <v>38</v>
      </c>
      <c r="D20" s="8">
        <v>37</v>
      </c>
      <c r="E20" s="10">
        <v>32</v>
      </c>
      <c r="F20" s="10">
        <v>38</v>
      </c>
      <c r="G20" s="10">
        <v>143</v>
      </c>
      <c r="H20" s="10">
        <v>100</v>
      </c>
      <c r="I20" s="11">
        <f t="shared" si="0"/>
        <v>0.93675</v>
      </c>
      <c r="J20" s="13">
        <v>3.7</v>
      </c>
    </row>
    <row r="21" spans="1:10" ht="12.75">
      <c r="A21" t="s">
        <v>54</v>
      </c>
      <c r="C21" s="7">
        <f aca="true" t="shared" si="1" ref="C21:J21">MIN(C2:C20)</f>
        <v>29</v>
      </c>
      <c r="D21" s="7">
        <f t="shared" si="1"/>
        <v>17</v>
      </c>
      <c r="E21" s="7">
        <f t="shared" si="1"/>
        <v>26</v>
      </c>
      <c r="F21" s="7">
        <f t="shared" si="1"/>
        <v>28</v>
      </c>
      <c r="G21" s="7">
        <f t="shared" si="1"/>
        <v>77</v>
      </c>
      <c r="H21" s="7">
        <f t="shared" si="1"/>
        <v>80</v>
      </c>
      <c r="I21" s="11">
        <f t="shared" si="1"/>
        <v>0.1725</v>
      </c>
      <c r="J21" s="13">
        <f t="shared" si="1"/>
        <v>3</v>
      </c>
    </row>
    <row r="22" spans="1:10" ht="12.75">
      <c r="A22" t="s">
        <v>55</v>
      </c>
      <c r="C22" s="7">
        <f aca="true" t="shared" si="2" ref="C22:I22">MAX(C2:C20)</f>
        <v>40</v>
      </c>
      <c r="D22" s="7">
        <f t="shared" si="2"/>
        <v>40</v>
      </c>
      <c r="E22" s="7">
        <f t="shared" si="2"/>
        <v>43</v>
      </c>
      <c r="F22" s="7">
        <f t="shared" si="2"/>
        <v>40</v>
      </c>
      <c r="G22" s="7">
        <f t="shared" si="2"/>
        <v>149</v>
      </c>
      <c r="H22" s="7">
        <f t="shared" si="2"/>
        <v>100</v>
      </c>
      <c r="I22" s="11">
        <f t="shared" si="2"/>
        <v>0.98925</v>
      </c>
      <c r="J22" s="13">
        <f>MAX(J2:J20)</f>
        <v>4</v>
      </c>
    </row>
    <row r="23" spans="1:10" ht="12.75">
      <c r="A23" t="s">
        <v>56</v>
      </c>
      <c r="C23" s="9">
        <f aca="true" t="shared" si="3" ref="C23:I23">AVERAGE(C2:C20)</f>
        <v>35.8421052631579</v>
      </c>
      <c r="D23" s="9">
        <f t="shared" si="3"/>
        <v>35.26315789473684</v>
      </c>
      <c r="E23" s="9">
        <f t="shared" si="3"/>
        <v>36.05555555555556</v>
      </c>
      <c r="F23" s="9">
        <f t="shared" si="3"/>
        <v>37.76470588235294</v>
      </c>
      <c r="G23" s="9">
        <f t="shared" si="3"/>
        <v>133.33333333333334</v>
      </c>
      <c r="H23" s="9">
        <f t="shared" si="3"/>
        <v>95.5</v>
      </c>
      <c r="I23" s="12">
        <f t="shared" si="3"/>
        <v>0.8739473684210525</v>
      </c>
      <c r="J23" s="13">
        <f>AVERAGE(J2:J20)</f>
        <v>3.7166666666666663</v>
      </c>
    </row>
    <row r="24" spans="1:10" ht="12.75">
      <c r="A24" t="s">
        <v>57</v>
      </c>
      <c r="C24" s="9">
        <f aca="true" t="shared" si="4" ref="C24:J24">MODE(C2:C20)</f>
        <v>37</v>
      </c>
      <c r="D24" s="9">
        <f t="shared" si="4"/>
        <v>36</v>
      </c>
      <c r="E24" s="9">
        <f t="shared" si="4"/>
        <v>38</v>
      </c>
      <c r="F24" s="9">
        <f t="shared" si="4"/>
        <v>40</v>
      </c>
      <c r="G24" s="9">
        <f t="shared" si="4"/>
        <v>143</v>
      </c>
      <c r="H24" s="9">
        <f t="shared" si="4"/>
        <v>95</v>
      </c>
      <c r="I24" s="9"/>
      <c r="J24" s="9">
        <f t="shared" si="4"/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18" sqref="C18"/>
    </sheetView>
  </sheetViews>
  <sheetFormatPr defaultColWidth="9.140625" defaultRowHeight="12.75"/>
  <cols>
    <col min="1" max="1" width="22.7109375" style="0" bestFit="1" customWidth="1"/>
    <col min="2" max="2" width="23.8515625" style="0" bestFit="1" customWidth="1"/>
    <col min="3" max="3" width="70.57421875" style="4" customWidth="1"/>
  </cols>
  <sheetData>
    <row r="1" spans="1:3" ht="12.75">
      <c r="A1" s="1" t="s">
        <v>0</v>
      </c>
      <c r="B1" s="3" t="s">
        <v>23</v>
      </c>
      <c r="C1" s="5" t="s">
        <v>41</v>
      </c>
    </row>
    <row r="2" spans="1:3" ht="12.75">
      <c r="A2" s="1" t="s">
        <v>1</v>
      </c>
      <c r="B2" s="3" t="s">
        <v>2</v>
      </c>
      <c r="C2" s="5" t="s">
        <v>42</v>
      </c>
    </row>
    <row r="3" spans="1:3" ht="12.75">
      <c r="A3" s="1" t="s">
        <v>3</v>
      </c>
      <c r="B3" s="3" t="s">
        <v>24</v>
      </c>
      <c r="C3" s="5" t="s">
        <v>51</v>
      </c>
    </row>
    <row r="4" spans="1:3" ht="12.75">
      <c r="A4" s="1" t="s">
        <v>4</v>
      </c>
      <c r="B4" s="3" t="s">
        <v>5</v>
      </c>
      <c r="C4" s="5" t="s">
        <v>35</v>
      </c>
    </row>
    <row r="5" spans="1:3" ht="12.75">
      <c r="A5" s="1" t="s">
        <v>6</v>
      </c>
      <c r="B5" s="3" t="s">
        <v>7</v>
      </c>
      <c r="C5" s="5" t="s">
        <v>49</v>
      </c>
    </row>
    <row r="6" spans="1:3" ht="12.75">
      <c r="A6" s="1" t="s">
        <v>8</v>
      </c>
      <c r="B6" s="3" t="s">
        <v>9</v>
      </c>
      <c r="C6" s="5" t="s">
        <v>32</v>
      </c>
    </row>
    <row r="7" spans="1:3" ht="12.75">
      <c r="A7" s="1" t="s">
        <v>10</v>
      </c>
      <c r="B7" s="3" t="s">
        <v>37</v>
      </c>
      <c r="C7" s="5" t="s">
        <v>38</v>
      </c>
    </row>
    <row r="8" spans="1:3" ht="12.75">
      <c r="A8" s="1" t="s">
        <v>11</v>
      </c>
      <c r="B8" s="3" t="s">
        <v>39</v>
      </c>
      <c r="C8" s="3" t="s">
        <v>40</v>
      </c>
    </row>
    <row r="9" spans="1:3" ht="12.75">
      <c r="A9" s="1" t="s">
        <v>12</v>
      </c>
      <c r="B9" s="3" t="s">
        <v>13</v>
      </c>
      <c r="C9" s="5" t="s">
        <v>33</v>
      </c>
    </row>
    <row r="10" spans="1:3" ht="12.75">
      <c r="A10" s="1" t="s">
        <v>14</v>
      </c>
      <c r="B10" s="3" t="s">
        <v>15</v>
      </c>
      <c r="C10" s="5" t="s">
        <v>48</v>
      </c>
    </row>
    <row r="11" spans="1:3" ht="12.75">
      <c r="A11" s="1" t="s">
        <v>16</v>
      </c>
      <c r="B11" s="3" t="s">
        <v>17</v>
      </c>
      <c r="C11" s="5" t="s">
        <v>34</v>
      </c>
    </row>
    <row r="12" spans="1:3" ht="12.75">
      <c r="A12" s="1" t="s">
        <v>18</v>
      </c>
      <c r="B12" s="3" t="s">
        <v>45</v>
      </c>
      <c r="C12" s="5" t="s">
        <v>52</v>
      </c>
    </row>
    <row r="13" spans="1:3" ht="12.75">
      <c r="A13" s="1" t="s">
        <v>19</v>
      </c>
      <c r="B13" s="3" t="s">
        <v>30</v>
      </c>
      <c r="C13" s="5" t="s">
        <v>31</v>
      </c>
    </row>
    <row r="14" spans="1:3" ht="12.75">
      <c r="A14" s="1" t="s">
        <v>20</v>
      </c>
      <c r="B14" s="3" t="s">
        <v>21</v>
      </c>
      <c r="C14" s="5" t="s">
        <v>36</v>
      </c>
    </row>
    <row r="15" spans="1:3" ht="12.75">
      <c r="A15" s="1" t="s">
        <v>22</v>
      </c>
      <c r="B15" s="3" t="s">
        <v>43</v>
      </c>
      <c r="C15" s="5" t="s">
        <v>44</v>
      </c>
    </row>
    <row r="16" spans="1:3" ht="12.75">
      <c r="A16" t="s">
        <v>25</v>
      </c>
      <c r="B16" s="2" t="s">
        <v>26</v>
      </c>
      <c r="C16" s="6" t="s">
        <v>50</v>
      </c>
    </row>
    <row r="17" spans="1:3" ht="12.75">
      <c r="A17" t="s">
        <v>27</v>
      </c>
      <c r="B17" s="2" t="s">
        <v>28</v>
      </c>
      <c r="C17" s="6" t="s">
        <v>29</v>
      </c>
    </row>
    <row r="18" spans="1:2" ht="12.75">
      <c r="A18" t="s">
        <v>46</v>
      </c>
      <c r="B18" s="2" t="s">
        <v>47</v>
      </c>
    </row>
  </sheetData>
  <hyperlinks>
    <hyperlink ref="B1" r:id="rId1" display="mailto:jonal@cs.washington.edu"/>
    <hyperlink ref="B2" r:id="rId2" display="mailto:blanchem@cs.washington.edu"/>
    <hyperlink ref="B3" r:id="rId3" display="mailto:jake@cs.washington.edu"/>
    <hyperlink ref="B4" r:id="rId4" display="mailto:esler@cs.washington.edu"/>
    <hyperlink ref="B5" r:id="rId5" display="mailto:hartline@cs.washington.edu"/>
    <hyperlink ref="B6" r:id="rId6" display="mailto:jeffro@cs.washington.edu"/>
    <hyperlink ref="B7" r:id="rId7" display="mailto:tkl@cs.washington.edu"/>
    <hyperlink ref="B8" r:id="rId8" display="mailto:lloyd@cs.washington.edu"/>
    <hyperlink ref="B9" r:id="rId9" display="mailto:cprince@cs.washington.edu"/>
    <hyperlink ref="B10" r:id="rId10" display="mailto:ruan@cs.washington.edu"/>
    <hyperlink ref="B11" r:id="rId11" display="mailto:vibha@cs.washington.edu"/>
    <hyperlink ref="B12" r:id="rId12" display="mailto:vassili@cs.washington.edu"/>
    <hyperlink ref="B13" r:id="rId13" display="mailto:aung@cs.washington.edu"/>
    <hyperlink ref="B14" r:id="rId14" display="mailto:yasuhara@cs.washington.edu"/>
    <hyperlink ref="B15" r:id="rId15" display="mailto:mzkim@cs.washington.edu"/>
    <hyperlink ref="B16" r:id="rId16" display="mailto:stoknes@u.washington.edu"/>
    <hyperlink ref="B17" r:id="rId17" display="mailto:awd@cs.washington.edu"/>
    <hyperlink ref="B18" r:id="rId18" display="mailto:dazuma@cs.washington.edu"/>
    <hyperlink ref="C1" r:id="rId19" display="http://www.cs.washington.edu/homes/jonal/503/hw1/"/>
    <hyperlink ref="C2" r:id="rId20" display="http://www.cs.washington.edu/homes/blanchem/cse503/hw1/"/>
    <hyperlink ref="C4" r:id="rId21" display="http://www.cs.washington.edu/homes/esler/503/"/>
    <hyperlink ref="C6" r:id="rId22" display="http://www.cs.washington.edu/homes/jeffro/coursework/cse503/hw1/"/>
    <hyperlink ref="C7" r:id="rId23" display="http://www.cs.washington.edu/homes/tkl/503/homework1.html"/>
    <hyperlink ref="C9" r:id="rId24" display="http://www.cs.washington.edu/homes/cprince/cse503/"/>
    <hyperlink ref="C11" r:id="rId25" display="http://www.cs.washington.edu/homes/vibha/cs503-1/hw1.html"/>
    <hyperlink ref="C13" r:id="rId26" display="http://www.cs.washington.edu/homes/aung/503/503.htm"/>
    <hyperlink ref="C14" r:id="rId27" display="http://www.cs.washington.edu/homes/yasuhara/503/hw1/"/>
    <hyperlink ref="C15" r:id="rId28" display="http://www.cs.washington.edu/homes/mkzim/503/"/>
    <hyperlink ref="C16" r:id="rId29" display="http://weber.u.washington.edu/~kstoknes/hw1/hw1.html"/>
    <hyperlink ref="C17" r:id="rId30" display="http://www.cs.washington.edu/homes/awd/503/hw1.html"/>
    <hyperlink ref="C10" r:id="rId31" display="http://www.cs.washington.edu/homes/ruan/503/hw1/"/>
    <hyperlink ref="C5" r:id="rId32" display="http://gurgle.cs.washington.edu/~hartline/cse503/hw1.html"/>
    <hyperlink ref="C3" r:id="rId33" display="http://www.cs.washington.edu/homes/jake/work/class/cse503.html"/>
    <hyperlink ref="C12" r:id="rId34" display="http://www.cs.washington.edu/homes/vassili/temp/hw1.htm"/>
    <hyperlink ref="C8" r:id="rId35" display="http://www.cs.washington.edu/homes/lloyd/503/hw1/hw1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K6" sqref="K6"/>
    </sheetView>
  </sheetViews>
  <sheetFormatPr defaultColWidth="9.140625" defaultRowHeight="12.75"/>
  <sheetData>
    <row r="1" spans="3:10" ht="12.75">
      <c r="C1" t="s">
        <v>53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68</v>
      </c>
    </row>
    <row r="2" spans="2:10" ht="12.75">
      <c r="B2" t="s">
        <v>67</v>
      </c>
      <c r="C2" s="8">
        <v>29</v>
      </c>
      <c r="D2" s="8">
        <v>17</v>
      </c>
      <c r="E2" s="10"/>
      <c r="F2" s="10"/>
      <c r="G2" s="10"/>
      <c r="H2" s="10"/>
      <c r="I2" s="11">
        <f aca="true" t="shared" si="0" ref="I2:I20">SUM(C2:F2)*0.6/160+G2*0.15/150+H2*0.25/100</f>
        <v>0.1725</v>
      </c>
      <c r="J2" s="13"/>
    </row>
    <row r="3" spans="1:10" ht="12.75">
      <c r="A3" s="1">
        <v>9724232</v>
      </c>
      <c r="B3" s="1" t="s">
        <v>6</v>
      </c>
      <c r="C3" s="8">
        <v>33</v>
      </c>
      <c r="D3" s="8">
        <v>35</v>
      </c>
      <c r="E3" s="10">
        <v>38</v>
      </c>
      <c r="F3" s="10"/>
      <c r="G3" s="10">
        <v>77</v>
      </c>
      <c r="H3" s="10">
        <v>93</v>
      </c>
      <c r="I3" s="11">
        <f t="shared" si="0"/>
        <v>0.707</v>
      </c>
      <c r="J3" s="13">
        <v>3</v>
      </c>
    </row>
    <row r="4" spans="1:10" ht="12.75">
      <c r="A4" s="1">
        <v>9828090</v>
      </c>
      <c r="B4" s="1" t="s">
        <v>19</v>
      </c>
      <c r="C4" s="8">
        <v>32</v>
      </c>
      <c r="D4" s="8">
        <v>33</v>
      </c>
      <c r="E4" s="10">
        <v>37</v>
      </c>
      <c r="F4" s="10">
        <v>32</v>
      </c>
      <c r="G4" s="10">
        <v>131</v>
      </c>
      <c r="H4" s="10">
        <v>80</v>
      </c>
      <c r="I4" s="11">
        <f t="shared" si="0"/>
        <v>0.8334999999999999</v>
      </c>
      <c r="J4" s="13">
        <v>3.3</v>
      </c>
    </row>
    <row r="5" spans="1:10" ht="12.75">
      <c r="A5" s="1">
        <v>9832587</v>
      </c>
      <c r="B5" s="1" t="s">
        <v>14</v>
      </c>
      <c r="C5" s="8">
        <v>30</v>
      </c>
      <c r="D5" s="8">
        <v>31</v>
      </c>
      <c r="E5" s="10">
        <v>34</v>
      </c>
      <c r="F5" s="10">
        <v>34</v>
      </c>
      <c r="G5" s="10">
        <v>127</v>
      </c>
      <c r="H5" s="10">
        <v>90</v>
      </c>
      <c r="I5" s="11">
        <f t="shared" si="0"/>
        <v>0.8357499999999999</v>
      </c>
      <c r="J5" s="13">
        <v>3.4</v>
      </c>
    </row>
    <row r="6" spans="1:10" ht="12.75">
      <c r="A6" s="1">
        <v>9828199</v>
      </c>
      <c r="B6" s="1" t="s">
        <v>11</v>
      </c>
      <c r="C6" s="8">
        <v>34</v>
      </c>
      <c r="D6" s="8">
        <v>36</v>
      </c>
      <c r="E6" s="10">
        <v>35</v>
      </c>
      <c r="F6" s="10">
        <v>28</v>
      </c>
      <c r="G6" s="10">
        <v>116</v>
      </c>
      <c r="H6" s="10">
        <v>93</v>
      </c>
      <c r="I6" s="11">
        <f t="shared" si="0"/>
        <v>0.84725</v>
      </c>
      <c r="J6" s="13">
        <v>3.4</v>
      </c>
    </row>
    <row r="7" spans="1:10" ht="12.75">
      <c r="A7" s="1">
        <v>9724221</v>
      </c>
      <c r="B7" s="1" t="s">
        <v>10</v>
      </c>
      <c r="C7" s="8">
        <v>34</v>
      </c>
      <c r="D7" s="8">
        <v>36</v>
      </c>
      <c r="E7" s="10">
        <v>26</v>
      </c>
      <c r="F7" s="10">
        <v>38</v>
      </c>
      <c r="G7" s="10">
        <v>137</v>
      </c>
      <c r="H7" s="10">
        <v>95</v>
      </c>
      <c r="I7" s="11">
        <f t="shared" si="0"/>
        <v>0.877</v>
      </c>
      <c r="J7" s="13">
        <v>3.6</v>
      </c>
    </row>
    <row r="8" spans="2:10" ht="12.75">
      <c r="B8" t="s">
        <v>65</v>
      </c>
      <c r="C8" s="8">
        <v>37</v>
      </c>
      <c r="D8" s="8">
        <v>39</v>
      </c>
      <c r="E8" s="10">
        <v>26</v>
      </c>
      <c r="F8" s="10">
        <v>39</v>
      </c>
      <c r="G8" s="10">
        <v>118</v>
      </c>
      <c r="H8" s="10">
        <v>95</v>
      </c>
      <c r="I8" s="11">
        <f t="shared" si="0"/>
        <v>0.88425</v>
      </c>
      <c r="J8" s="13">
        <v>3.6</v>
      </c>
    </row>
    <row r="9" spans="1:10" ht="12.75">
      <c r="A9" s="1">
        <v>9828261</v>
      </c>
      <c r="B9" s="1" t="s">
        <v>8</v>
      </c>
      <c r="C9" s="8">
        <v>35</v>
      </c>
      <c r="D9" s="8">
        <v>35</v>
      </c>
      <c r="E9" s="10">
        <v>34</v>
      </c>
      <c r="F9" s="10">
        <v>40</v>
      </c>
      <c r="G9" s="10">
        <v>146</v>
      </c>
      <c r="H9" s="10">
        <v>95</v>
      </c>
      <c r="I9" s="11">
        <f t="shared" si="0"/>
        <v>0.9235</v>
      </c>
      <c r="J9" s="13">
        <v>3.7</v>
      </c>
    </row>
    <row r="10" spans="1:10" ht="12.75">
      <c r="A10" s="1">
        <v>9830403</v>
      </c>
      <c r="B10" s="1" t="s">
        <v>1</v>
      </c>
      <c r="C10" s="8">
        <v>37</v>
      </c>
      <c r="D10" s="8">
        <v>33</v>
      </c>
      <c r="E10" s="10">
        <v>41</v>
      </c>
      <c r="F10" s="10">
        <v>38</v>
      </c>
      <c r="G10" s="10">
        <v>134</v>
      </c>
      <c r="H10" s="10">
        <v>95</v>
      </c>
      <c r="I10" s="11">
        <f t="shared" si="0"/>
        <v>0.93025</v>
      </c>
      <c r="J10" s="13">
        <v>3.7</v>
      </c>
    </row>
    <row r="11" spans="2:10" ht="12.75">
      <c r="B11" t="s">
        <v>66</v>
      </c>
      <c r="C11" s="8">
        <v>38</v>
      </c>
      <c r="D11" s="8">
        <v>37</v>
      </c>
      <c r="E11" s="10">
        <v>32</v>
      </c>
      <c r="F11" s="10">
        <v>38</v>
      </c>
      <c r="G11" s="10">
        <v>143</v>
      </c>
      <c r="H11" s="10">
        <v>100</v>
      </c>
      <c r="I11" s="11">
        <f t="shared" si="0"/>
        <v>0.93675</v>
      </c>
      <c r="J11" s="13">
        <v>3.7</v>
      </c>
    </row>
    <row r="12" spans="1:10" ht="12.75">
      <c r="A12" s="1">
        <v>9722945</v>
      </c>
      <c r="B12" s="1" t="s">
        <v>3</v>
      </c>
      <c r="C12" s="8">
        <v>36</v>
      </c>
      <c r="D12" s="8">
        <v>39</v>
      </c>
      <c r="E12" s="10">
        <v>35</v>
      </c>
      <c r="F12" s="10">
        <v>40</v>
      </c>
      <c r="G12" s="10">
        <v>141</v>
      </c>
      <c r="H12" s="10">
        <v>95</v>
      </c>
      <c r="I12" s="11">
        <f t="shared" si="0"/>
        <v>0.9410000000000001</v>
      </c>
      <c r="J12" s="13">
        <v>3.8</v>
      </c>
    </row>
    <row r="13" spans="1:10" ht="12.75">
      <c r="A13" s="1">
        <v>9828226</v>
      </c>
      <c r="B13" s="1" t="s">
        <v>20</v>
      </c>
      <c r="C13" s="8">
        <v>39</v>
      </c>
      <c r="D13" s="8">
        <v>36</v>
      </c>
      <c r="E13" s="10">
        <v>38</v>
      </c>
      <c r="F13" s="10">
        <v>38</v>
      </c>
      <c r="G13" s="10">
        <v>127</v>
      </c>
      <c r="H13" s="10">
        <v>100</v>
      </c>
      <c r="I13" s="11">
        <f t="shared" si="0"/>
        <v>0.9432499999999999</v>
      </c>
      <c r="J13" s="13">
        <v>3.8</v>
      </c>
    </row>
    <row r="14" spans="1:10" ht="12.75">
      <c r="A14" s="1">
        <v>9828087</v>
      </c>
      <c r="B14" s="1" t="s">
        <v>18</v>
      </c>
      <c r="C14" s="8">
        <v>37</v>
      </c>
      <c r="D14" s="8">
        <v>39</v>
      </c>
      <c r="E14" s="10">
        <v>38</v>
      </c>
      <c r="F14" s="10">
        <v>39</v>
      </c>
      <c r="G14" s="10">
        <v>140</v>
      </c>
      <c r="H14" s="10">
        <v>95</v>
      </c>
      <c r="I14" s="11">
        <f t="shared" si="0"/>
        <v>0.9512499999999999</v>
      </c>
      <c r="J14" s="13">
        <v>3.9</v>
      </c>
    </row>
    <row r="15" spans="1:10" ht="12.75">
      <c r="A15" s="1">
        <v>9828249</v>
      </c>
      <c r="B15" s="1" t="s">
        <v>4</v>
      </c>
      <c r="C15" s="8">
        <v>39</v>
      </c>
      <c r="D15" s="8">
        <v>40</v>
      </c>
      <c r="E15" s="10">
        <v>33</v>
      </c>
      <c r="F15" s="10">
        <v>40</v>
      </c>
      <c r="G15" s="10">
        <v>135</v>
      </c>
      <c r="H15" s="10">
        <v>100</v>
      </c>
      <c r="I15" s="11">
        <f t="shared" si="0"/>
        <v>0.9550000000000001</v>
      </c>
      <c r="J15" s="13">
        <f>IF(I15&gt;=0.95,4)</f>
        <v>4</v>
      </c>
    </row>
    <row r="16" spans="1:10" ht="12.75">
      <c r="A16" s="1">
        <v>9722885</v>
      </c>
      <c r="B16" s="1" t="s">
        <v>22</v>
      </c>
      <c r="C16" s="8">
        <v>37</v>
      </c>
      <c r="D16" s="8">
        <v>38</v>
      </c>
      <c r="E16" s="10">
        <v>38</v>
      </c>
      <c r="F16" s="10">
        <v>40</v>
      </c>
      <c r="G16" s="10">
        <v>148</v>
      </c>
      <c r="H16" s="10">
        <v>95</v>
      </c>
      <c r="I16" s="11">
        <f t="shared" si="0"/>
        <v>0.9592499999999999</v>
      </c>
      <c r="J16" s="13">
        <f>IF(I16&gt;=0.95,4)</f>
        <v>4</v>
      </c>
    </row>
    <row r="17" spans="1:10" ht="12.75">
      <c r="A17" s="1">
        <v>9828082</v>
      </c>
      <c r="B17" s="1" t="s">
        <v>16</v>
      </c>
      <c r="C17" s="8">
        <v>40</v>
      </c>
      <c r="D17" s="8">
        <v>37</v>
      </c>
      <c r="E17" s="10">
        <v>36</v>
      </c>
      <c r="F17" s="10">
        <v>40</v>
      </c>
      <c r="G17" s="10">
        <v>143</v>
      </c>
      <c r="H17" s="10">
        <v>100</v>
      </c>
      <c r="I17" s="11">
        <f t="shared" si="0"/>
        <v>0.96675</v>
      </c>
      <c r="J17" s="13">
        <f>IF(I17&gt;=0.95,4)</f>
        <v>4</v>
      </c>
    </row>
    <row r="18" spans="2:10" ht="12.75">
      <c r="B18" t="s">
        <v>64</v>
      </c>
      <c r="C18" s="8">
        <v>37</v>
      </c>
      <c r="D18" s="8">
        <v>35</v>
      </c>
      <c r="E18" s="10">
        <v>43</v>
      </c>
      <c r="F18" s="10">
        <v>40</v>
      </c>
      <c r="G18" s="10">
        <v>145</v>
      </c>
      <c r="H18" s="10">
        <v>98</v>
      </c>
      <c r="I18" s="11">
        <f t="shared" si="0"/>
        <v>0.9712500000000001</v>
      </c>
      <c r="J18" s="13">
        <f>IF(I18&gt;=0.95,4)</f>
        <v>4</v>
      </c>
    </row>
    <row r="19" spans="1:10" ht="12.75">
      <c r="A19" s="1">
        <v>9722562</v>
      </c>
      <c r="B19" s="1" t="s">
        <v>0</v>
      </c>
      <c r="C19" s="8">
        <v>37</v>
      </c>
      <c r="D19" s="8">
        <v>38</v>
      </c>
      <c r="E19" s="10">
        <v>42</v>
      </c>
      <c r="F19" s="10">
        <v>38</v>
      </c>
      <c r="G19" s="10">
        <v>149</v>
      </c>
      <c r="H19" s="10">
        <v>100</v>
      </c>
      <c r="I19" s="11">
        <f>SUM(C19:F19)*0.6/160+G19*0.15/150+H19*0.25/100</f>
        <v>0.9802500000000001</v>
      </c>
      <c r="J19" s="13">
        <f>IF(I19&gt;=0.95,4)</f>
        <v>4</v>
      </c>
    </row>
    <row r="20" spans="1:10" ht="12.75">
      <c r="A20" s="1">
        <v>9522185</v>
      </c>
      <c r="B20" s="1" t="s">
        <v>12</v>
      </c>
      <c r="C20" s="8">
        <v>40</v>
      </c>
      <c r="D20" s="8">
        <v>36</v>
      </c>
      <c r="E20" s="10">
        <v>43</v>
      </c>
      <c r="F20" s="10">
        <v>40</v>
      </c>
      <c r="G20" s="10">
        <v>143</v>
      </c>
      <c r="H20" s="10">
        <v>100</v>
      </c>
      <c r="I20" s="11">
        <f t="shared" si="0"/>
        <v>0.98925</v>
      </c>
      <c r="J20" s="13">
        <f>IF(I20&gt;=0.95,4)</f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Pratt</dc:creator>
  <cp:keywords/>
  <dc:description/>
  <cp:lastModifiedBy>David Notkin</cp:lastModifiedBy>
  <cp:lastPrinted>1999-03-22T09:07:28Z</cp:lastPrinted>
  <dcterms:created xsi:type="dcterms:W3CDTF">1999-01-08T20:32:17Z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