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<sst xmlns="http://schemas.openxmlformats.org/spreadsheetml/2006/main" count="12" uniqueCount="12">
  <si>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Osc. Freq</t>
  </si>
  <si>
    <t>to get 19.2 kbps</t>
  </si>
  <si>
    <t>SMOD</t>
  </si>
  <si>
    <t>TH1</t>
  </si>
  <si>
    <t>actual baud rate</t>
  </si>
  <si>
    <t>error</t>
  </si>
  <si>
    <t>percent error (%)</t>
  </si>
  <si>
    <t>timer reload</t>
  </si>
  <si>
    <t>bits</t>
  </si>
  <si>
    <t>clock (MHz)</t>
  </si>
  <si>
    <t>time (S)</t>
  </si>
  <si>
    <t>reload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</si>
</sst>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2" fontId="0" fillId="0" borderId="1" xfId="0" applyNumberFormat="1" applyBorder="1" applyAlignment="1">
      <alignment/>
    </xf>
    <xf numFmtId="11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11.00390625" style="0" bestFit="1" customWidth="1"/>
    <col min="2" max="2" width="6.57421875" style="0" customWidth="1"/>
    <col min="3" max="3" width="11.00390625" style="0" bestFit="1" customWidth="1"/>
    <col min="4" max="4" width="16.00390625" style="0" customWidth="1"/>
    <col min="5" max="5" width="11.57421875" style="0" bestFit="1" customWidth="1"/>
    <col min="6" max="6" width="16.140625" style="0" bestFit="1" customWidth="1"/>
  </cols>
  <sheetData>
    <row r="1" ht="12.75">
      <c r="A1" t="s">
        <v>1</v>
      </c>
    </row>
    <row r="3" spans="1:6" ht="12.75">
      <c r="A3" s="3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12.75">
      <c r="A4" s="2">
        <v>11000000</v>
      </c>
      <c r="B4" s="1">
        <v>0</v>
      </c>
      <c r="C4" s="2">
        <f aca="true" t="shared" si="0" ref="C4:C12">256-A4/(192*(2-B4)*19200)</f>
        <v>254.50802951388889</v>
      </c>
      <c r="D4" s="2">
        <f aca="true" t="shared" si="1" ref="D4:D12">A4/(192*(2-B4)*(256-ROUND(C4,0)))</f>
        <v>28645.833333333332</v>
      </c>
      <c r="E4" s="2">
        <f>D4-19200</f>
        <v>9445.833333333332</v>
      </c>
      <c r="F4" s="5">
        <f>E4/19200*100</f>
        <v>49.19704861111111</v>
      </c>
    </row>
    <row r="5" spans="1:6" ht="12.75">
      <c r="A5" s="2">
        <v>11050000</v>
      </c>
      <c r="B5" s="1">
        <v>0</v>
      </c>
      <c r="C5" s="2">
        <f t="shared" si="0"/>
        <v>254.50124782986111</v>
      </c>
      <c r="D5" s="2">
        <f t="shared" si="1"/>
        <v>28776.041666666668</v>
      </c>
      <c r="E5" s="2">
        <f aca="true" t="shared" si="2" ref="E5:E26">D5-19200</f>
        <v>9576.041666666668</v>
      </c>
      <c r="F5" s="5">
        <f aca="true" t="shared" si="3" ref="F5:F13">E5/19200*100</f>
        <v>49.87521701388889</v>
      </c>
    </row>
    <row r="6" spans="1:6" ht="12.75">
      <c r="A6" s="2">
        <v>11059200</v>
      </c>
      <c r="B6" s="1">
        <v>0</v>
      </c>
      <c r="C6" s="2">
        <f t="shared" si="0"/>
        <v>254.5</v>
      </c>
      <c r="D6" s="2">
        <f t="shared" si="1"/>
        <v>28800</v>
      </c>
      <c r="E6" s="2">
        <f t="shared" si="2"/>
        <v>9600</v>
      </c>
      <c r="F6" s="5">
        <f t="shared" si="3"/>
        <v>50</v>
      </c>
    </row>
    <row r="7" spans="1:6" ht="12.75">
      <c r="A7" s="2">
        <v>12000000</v>
      </c>
      <c r="B7" s="1">
        <v>0</v>
      </c>
      <c r="C7" s="2">
        <f t="shared" si="0"/>
        <v>254.37239583333334</v>
      </c>
      <c r="D7" s="2">
        <f t="shared" si="1"/>
        <v>15625</v>
      </c>
      <c r="E7" s="2">
        <f t="shared" si="2"/>
        <v>-3575</v>
      </c>
      <c r="F7" s="5">
        <f t="shared" si="3"/>
        <v>-18.619791666666664</v>
      </c>
    </row>
    <row r="8" spans="1:6" ht="12.75">
      <c r="A8" s="2">
        <v>12500000</v>
      </c>
      <c r="B8" s="1">
        <v>0</v>
      </c>
      <c r="C8" s="2">
        <f t="shared" si="0"/>
        <v>254.30457899305554</v>
      </c>
      <c r="D8" s="2">
        <f t="shared" si="1"/>
        <v>16276.041666666666</v>
      </c>
      <c r="E8" s="2">
        <f t="shared" si="2"/>
        <v>-2923.958333333334</v>
      </c>
      <c r="F8" s="5">
        <f>E8/19200*100</f>
        <v>-15.228949652777782</v>
      </c>
    </row>
    <row r="9" spans="1:6" ht="12.75">
      <c r="A9" s="2">
        <v>22000000</v>
      </c>
      <c r="B9" s="1">
        <v>0</v>
      </c>
      <c r="C9" s="2">
        <f>256-A9/(192*(2-B9)*19200)</f>
        <v>253.01605902777777</v>
      </c>
      <c r="D9" s="2">
        <f>A9/(192*(2-B9)*(256-ROUND(C9,0)))</f>
        <v>19097.222222222223</v>
      </c>
      <c r="E9" s="2">
        <f t="shared" si="2"/>
        <v>-102.77777777777737</v>
      </c>
      <c r="F9" s="5">
        <f>E9/19200*100</f>
        <v>-0.5353009259259238</v>
      </c>
    </row>
    <row r="10" spans="1:6" ht="12.75">
      <c r="A10" s="2">
        <v>24000000</v>
      </c>
      <c r="B10" s="1">
        <v>0</v>
      </c>
      <c r="C10" s="2">
        <f t="shared" si="0"/>
        <v>252.74479166666666</v>
      </c>
      <c r="D10" s="2">
        <f t="shared" si="1"/>
        <v>20833.333333333332</v>
      </c>
      <c r="E10" s="2">
        <f t="shared" si="2"/>
        <v>1633.3333333333321</v>
      </c>
      <c r="F10" s="5">
        <f t="shared" si="3"/>
        <v>8.506944444444438</v>
      </c>
    </row>
    <row r="11" spans="1:6" ht="12.75">
      <c r="A11" s="2">
        <v>25000000</v>
      </c>
      <c r="B11" s="1">
        <v>0</v>
      </c>
      <c r="C11" s="2">
        <f t="shared" si="0"/>
        <v>252.60915798611111</v>
      </c>
      <c r="D11" s="2">
        <f t="shared" si="1"/>
        <v>21701.38888888889</v>
      </c>
      <c r="E11" s="2">
        <f t="shared" si="2"/>
        <v>2501.3888888888905</v>
      </c>
      <c r="F11" s="5">
        <f t="shared" si="3"/>
        <v>13.028067129629639</v>
      </c>
    </row>
    <row r="12" spans="1:6" ht="12.75">
      <c r="A12" s="2">
        <v>32000000</v>
      </c>
      <c r="B12" s="1">
        <v>0</v>
      </c>
      <c r="C12" s="2">
        <f t="shared" si="0"/>
        <v>251.65972222222223</v>
      </c>
      <c r="D12" s="2">
        <f t="shared" si="1"/>
        <v>20833.333333333332</v>
      </c>
      <c r="E12" s="2">
        <f t="shared" si="2"/>
        <v>1633.3333333333321</v>
      </c>
      <c r="F12" s="5">
        <f t="shared" si="3"/>
        <v>8.506944444444438</v>
      </c>
    </row>
    <row r="13" spans="1:6" ht="12.75">
      <c r="A13" s="2">
        <f>100000000/9</f>
        <v>11111111.111111112</v>
      </c>
      <c r="B13" s="1">
        <v>0</v>
      </c>
      <c r="C13" s="2">
        <f>256-A13/(192*(2-B13)*19200)</f>
        <v>254.49295910493828</v>
      </c>
      <c r="D13" s="2">
        <f>A13/(192*(2-B13)*(256-ROUND(C13,0)))</f>
        <v>14467.592592592593</v>
      </c>
      <c r="E13" s="2">
        <f t="shared" si="2"/>
        <v>-4732.407407407407</v>
      </c>
      <c r="F13" s="5">
        <f t="shared" si="3"/>
        <v>-24.64795524691358</v>
      </c>
    </row>
    <row r="14" spans="1:6" ht="12.75">
      <c r="A14" s="1"/>
      <c r="B14" s="1"/>
      <c r="C14" s="1"/>
      <c r="D14" s="1"/>
      <c r="E14" s="2"/>
      <c r="F14" s="1"/>
    </row>
    <row r="15" spans="1:6" ht="12.75">
      <c r="A15" s="1"/>
      <c r="B15" s="1"/>
      <c r="C15" s="1"/>
      <c r="D15" s="1"/>
      <c r="E15" s="2"/>
      <c r="F15" s="1"/>
    </row>
    <row r="16" spans="1:6" ht="12.75">
      <c r="A16" s="1"/>
      <c r="B16" s="1"/>
      <c r="C16" s="1"/>
      <c r="D16" s="1"/>
      <c r="E16" s="2"/>
      <c r="F16" s="1"/>
    </row>
    <row r="17" spans="1:6" ht="12.75">
      <c r="A17" s="2">
        <v>11000000</v>
      </c>
      <c r="B17" s="1">
        <v>1</v>
      </c>
      <c r="C17" s="2">
        <f aca="true" t="shared" si="4" ref="C17:C26">256-A17/(192*(2-B17)*19200)</f>
        <v>253.01605902777777</v>
      </c>
      <c r="D17" s="2">
        <f aca="true" t="shared" si="5" ref="D17:D26">A17/(192*(2-B17)*(256-ROUND(C17,0)))</f>
        <v>19097.222222222223</v>
      </c>
      <c r="E17" s="2">
        <f t="shared" si="2"/>
        <v>-102.77777777777737</v>
      </c>
      <c r="F17" s="5">
        <f aca="true" t="shared" si="6" ref="F17:F26">E17/19200*100</f>
        <v>-0.5353009259259238</v>
      </c>
    </row>
    <row r="18" spans="1:6" ht="12.75">
      <c r="A18" s="2">
        <v>11050000</v>
      </c>
      <c r="B18" s="1">
        <v>1</v>
      </c>
      <c r="C18" s="2">
        <f t="shared" si="4"/>
        <v>253.00249565972223</v>
      </c>
      <c r="D18" s="2">
        <f t="shared" si="5"/>
        <v>19184.027777777777</v>
      </c>
      <c r="E18" s="2">
        <f t="shared" si="2"/>
        <v>-15.972222222222626</v>
      </c>
      <c r="F18" s="5">
        <f t="shared" si="6"/>
        <v>-0.08318865740740951</v>
      </c>
    </row>
    <row r="19" spans="1:6" ht="12.75">
      <c r="A19" s="2">
        <v>11059200</v>
      </c>
      <c r="B19" s="1">
        <v>1</v>
      </c>
      <c r="C19" s="2">
        <f t="shared" si="4"/>
        <v>253</v>
      </c>
      <c r="D19" s="2">
        <f t="shared" si="5"/>
        <v>19200</v>
      </c>
      <c r="E19" s="2">
        <f t="shared" si="2"/>
        <v>0</v>
      </c>
      <c r="F19" s="5">
        <f t="shared" si="6"/>
        <v>0</v>
      </c>
    </row>
    <row r="20" spans="1:6" ht="12.75">
      <c r="A20" s="2">
        <v>12000000</v>
      </c>
      <c r="B20" s="1">
        <v>1</v>
      </c>
      <c r="C20" s="2">
        <f t="shared" si="4"/>
        <v>252.74479166666666</v>
      </c>
      <c r="D20" s="2">
        <f t="shared" si="5"/>
        <v>20833.333333333332</v>
      </c>
      <c r="E20" s="2">
        <f t="shared" si="2"/>
        <v>1633.3333333333321</v>
      </c>
      <c r="F20" s="5">
        <f t="shared" si="6"/>
        <v>8.506944444444438</v>
      </c>
    </row>
    <row r="21" spans="1:6" ht="12.75">
      <c r="A21" s="2">
        <v>22000000</v>
      </c>
      <c r="B21" s="1">
        <v>1</v>
      </c>
      <c r="C21" s="2">
        <f t="shared" si="4"/>
        <v>250.03211805555554</v>
      </c>
      <c r="D21" s="2">
        <f t="shared" si="5"/>
        <v>19097.222222222223</v>
      </c>
      <c r="E21" s="2">
        <f t="shared" si="2"/>
        <v>-102.77777777777737</v>
      </c>
      <c r="F21" s="5">
        <f t="shared" si="6"/>
        <v>-0.5353009259259238</v>
      </c>
    </row>
    <row r="22" spans="1:6" ht="12.75">
      <c r="A22" s="2">
        <v>12500000</v>
      </c>
      <c r="B22" s="1">
        <v>1</v>
      </c>
      <c r="C22" s="2">
        <f t="shared" si="4"/>
        <v>252.60915798611111</v>
      </c>
      <c r="D22" s="2">
        <f t="shared" si="5"/>
        <v>21701.38888888889</v>
      </c>
      <c r="E22" s="2">
        <f t="shared" si="2"/>
        <v>2501.3888888888905</v>
      </c>
      <c r="F22" s="5">
        <f t="shared" si="6"/>
        <v>13.028067129629639</v>
      </c>
    </row>
    <row r="23" spans="1:6" ht="12.75">
      <c r="A23" s="2">
        <v>24000000</v>
      </c>
      <c r="B23" s="1">
        <v>1</v>
      </c>
      <c r="C23" s="2">
        <f t="shared" si="4"/>
        <v>249.48958333333334</v>
      </c>
      <c r="D23" s="2">
        <f t="shared" si="5"/>
        <v>17857.14285714286</v>
      </c>
      <c r="E23" s="2">
        <f t="shared" si="2"/>
        <v>-1342.8571428571413</v>
      </c>
      <c r="F23" s="5">
        <f t="shared" si="6"/>
        <v>-6.994047619047611</v>
      </c>
    </row>
    <row r="24" spans="1:6" ht="12.75">
      <c r="A24" s="2">
        <v>25000000</v>
      </c>
      <c r="B24" s="1">
        <v>1</v>
      </c>
      <c r="C24" s="2">
        <f t="shared" si="4"/>
        <v>249.21831597222223</v>
      </c>
      <c r="D24" s="2">
        <f t="shared" si="5"/>
        <v>18601.190476190477</v>
      </c>
      <c r="E24" s="2">
        <f t="shared" si="2"/>
        <v>-598.809523809523</v>
      </c>
      <c r="F24" s="5">
        <f t="shared" si="6"/>
        <v>-3.118799603174599</v>
      </c>
    </row>
    <row r="25" spans="1:6" ht="12.75">
      <c r="A25" s="2">
        <v>32000000</v>
      </c>
      <c r="B25" s="1">
        <v>1</v>
      </c>
      <c r="C25" s="2">
        <f t="shared" si="4"/>
        <v>247.31944444444446</v>
      </c>
      <c r="D25" s="2">
        <f t="shared" si="5"/>
        <v>18518.51851851852</v>
      </c>
      <c r="E25" s="2">
        <f t="shared" si="2"/>
        <v>-681.4814814814818</v>
      </c>
      <c r="F25" s="5">
        <f t="shared" si="6"/>
        <v>-3.549382716049384</v>
      </c>
    </row>
    <row r="26" spans="1:6" ht="12.75">
      <c r="A26" s="2">
        <f>100000000/9</f>
        <v>11111111.111111112</v>
      </c>
      <c r="B26" s="1">
        <v>1</v>
      </c>
      <c r="C26" s="2">
        <f t="shared" si="4"/>
        <v>252.98591820987653</v>
      </c>
      <c r="D26" s="2">
        <f t="shared" si="5"/>
        <v>19290.123456790127</v>
      </c>
      <c r="E26" s="2">
        <f t="shared" si="2"/>
        <v>90.12345679012651</v>
      </c>
      <c r="F26" s="5">
        <f t="shared" si="6"/>
        <v>0.46939300411524226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C13" sqref="C13"/>
    </sheetView>
  </sheetViews>
  <sheetFormatPr defaultColWidth="9.140625" defaultRowHeight="12.75"/>
  <cols>
    <col min="4" max="4" width="11.57421875" style="0" bestFit="1" customWidth="1"/>
  </cols>
  <sheetData>
    <row r="1" ht="12.75">
      <c r="A1" t="s">
        <v>7</v>
      </c>
    </row>
    <row r="3" spans="1:4" ht="12.75">
      <c r="A3" t="s">
        <v>8</v>
      </c>
      <c r="B3" t="s">
        <v>9</v>
      </c>
      <c r="C3" t="s">
        <v>10</v>
      </c>
      <c r="D3" t="s">
        <v>11</v>
      </c>
    </row>
    <row r="4" spans="1:4" ht="12.75">
      <c r="A4">
        <v>8</v>
      </c>
      <c r="B4" s="6">
        <v>22000000</v>
      </c>
      <c r="C4" s="6">
        <v>0.001</v>
      </c>
      <c r="D4" s="7">
        <f>POWER(2,A4)-C4*B4/12</f>
        <v>-1577.3333333333333</v>
      </c>
    </row>
    <row r="5" spans="1:4" ht="12.75">
      <c r="A5">
        <v>8</v>
      </c>
      <c r="B5" s="6">
        <v>22000000</v>
      </c>
      <c r="C5" s="6">
        <v>0.005</v>
      </c>
      <c r="D5" s="7">
        <f>POWER(2,A5)-C5*B5/12</f>
        <v>-8910.666666666666</v>
      </c>
    </row>
    <row r="6" spans="1:4" ht="12.75">
      <c r="A6">
        <v>8</v>
      </c>
      <c r="B6" s="6">
        <v>22000000</v>
      </c>
      <c r="C6" s="6">
        <v>0.01</v>
      </c>
      <c r="D6" s="7">
        <f>POWER(2,A6)-C6*B6/12</f>
        <v>-18077.333333333332</v>
      </c>
    </row>
    <row r="7" spans="2:4" ht="12.75">
      <c r="B7" s="6"/>
      <c r="C7" s="6"/>
      <c r="D7" s="7"/>
    </row>
    <row r="8" spans="2:4" ht="12.75">
      <c r="B8" s="6"/>
      <c r="C8" s="6"/>
      <c r="D8" s="7"/>
    </row>
    <row r="9" ht="12.75">
      <c r="D9" s="7"/>
    </row>
    <row r="10" ht="12.75">
      <c r="D10" s="7"/>
    </row>
    <row r="11" spans="1:4" ht="12.75">
      <c r="A11">
        <v>16</v>
      </c>
      <c r="B11" s="6">
        <v>22000000</v>
      </c>
      <c r="C11" s="6">
        <v>0.001</v>
      </c>
      <c r="D11" s="7">
        <f>POWER(2,A11)-C11*B11/12</f>
        <v>63702.666666666664</v>
      </c>
    </row>
    <row r="12" spans="1:4" ht="12.75">
      <c r="A12">
        <v>16</v>
      </c>
      <c r="B12" s="6">
        <v>22000000</v>
      </c>
      <c r="C12" s="6">
        <v>0.005</v>
      </c>
      <c r="D12" s="7">
        <f>POWER(2,A12)-C12*B12/12</f>
        <v>56369.333333333336</v>
      </c>
    </row>
    <row r="13" spans="1:4" ht="12.75">
      <c r="A13">
        <v>16</v>
      </c>
      <c r="B13" s="6">
        <v>22000000</v>
      </c>
      <c r="C13" s="6">
        <v>0.01</v>
      </c>
      <c r="D13" s="7">
        <f>POWER(2,A13)-C13*B13/12</f>
        <v>47202.66666666667</v>
      </c>
    </row>
    <row r="14" spans="1:4" ht="12.75">
      <c r="A14">
        <v>16</v>
      </c>
      <c r="B14" s="6">
        <v>22000000</v>
      </c>
      <c r="C14" s="6">
        <v>0.05</v>
      </c>
      <c r="D14" s="7">
        <f>POWER(2,A14)-C14*B14/12</f>
        <v>-26130.66666666667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</dc:creator>
  <cp:keywords/>
  <dc:description/>
  <cp:lastModifiedBy>uw</cp:lastModifiedBy>
  <dcterms:created xsi:type="dcterms:W3CDTF">2001-04-18T07:38:36Z</dcterms:created>
  <dcterms:modified xsi:type="dcterms:W3CDTF">2001-05-07T06:28:05Z</dcterms:modified>
  <cp:category/>
  <cp:version/>
  <cp:contentType/>
  <cp:contentStatus/>
</cp:coreProperties>
</file>