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uzzo/Documents/u/q/tar/427/17au/www/misc/"/>
    </mc:Choice>
  </mc:AlternateContent>
  <bookViews>
    <workbookView xWindow="0" yWindow="460" windowWidth="25600" windowHeight="16060" tabRatio="500"/>
  </bookViews>
  <sheets>
    <sheet name="SW" sheetId="1" r:id="rId1"/>
    <sheet name="BLOSUM6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D11" i="1"/>
  <c r="C12" i="1"/>
  <c r="D12" i="1"/>
  <c r="C13" i="1"/>
  <c r="D13" i="1"/>
  <c r="E11" i="1"/>
  <c r="E12" i="1"/>
  <c r="E13" i="1"/>
  <c r="F11" i="1"/>
  <c r="F12" i="1"/>
  <c r="F13" i="1"/>
  <c r="G11" i="1"/>
  <c r="G12" i="1"/>
  <c r="G13" i="1"/>
  <c r="H11" i="1"/>
  <c r="H12" i="1"/>
  <c r="H13" i="1"/>
  <c r="I11" i="1"/>
  <c r="I12" i="1"/>
  <c r="I13" i="1"/>
  <c r="J11" i="1"/>
  <c r="J12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21" i="1"/>
  <c r="E21" i="1"/>
  <c r="F21" i="1"/>
  <c r="G21" i="1"/>
  <c r="H21" i="1"/>
  <c r="I21" i="1"/>
  <c r="J21" i="1"/>
  <c r="K21" i="1"/>
  <c r="L21" i="1"/>
  <c r="M21" i="1"/>
  <c r="N21" i="1"/>
  <c r="D22" i="1"/>
  <c r="E22" i="1"/>
  <c r="F22" i="1"/>
  <c r="G22" i="1"/>
  <c r="H22" i="1"/>
  <c r="I22" i="1"/>
  <c r="J22" i="1"/>
  <c r="K22" i="1"/>
  <c r="L22" i="1"/>
  <c r="M22" i="1"/>
  <c r="N22" i="1"/>
  <c r="D23" i="1"/>
  <c r="E23" i="1"/>
  <c r="F23" i="1"/>
  <c r="G23" i="1"/>
  <c r="H23" i="1"/>
  <c r="I23" i="1"/>
  <c r="J23" i="1"/>
  <c r="K23" i="1"/>
  <c r="L23" i="1"/>
  <c r="M23" i="1"/>
  <c r="N23" i="1"/>
  <c r="K12" i="1"/>
  <c r="L12" i="1"/>
  <c r="M12" i="1"/>
  <c r="N12" i="1"/>
  <c r="C23" i="1"/>
  <c r="C18" i="1"/>
  <c r="C19" i="1"/>
  <c r="C20" i="1"/>
  <c r="C21" i="1"/>
  <c r="C22" i="1"/>
  <c r="K11" i="1"/>
  <c r="L11" i="1"/>
  <c r="M11" i="1"/>
  <c r="N11" i="1"/>
  <c r="U21" i="2"/>
</calcChain>
</file>

<file path=xl/sharedStrings.xml><?xml version="1.0" encoding="utf-8"?>
<sst xmlns="http://schemas.openxmlformats.org/spreadsheetml/2006/main" count="62" uniqueCount="29">
  <si>
    <t>K</t>
  </si>
  <si>
    <t>E</t>
  </si>
  <si>
    <t>V</t>
  </si>
  <si>
    <t>L</t>
  </si>
  <si>
    <t>A</t>
  </si>
  <si>
    <t>R</t>
  </si>
  <si>
    <t>N</t>
  </si>
  <si>
    <t>I</t>
  </si>
  <si>
    <t>BLOSUM 62</t>
  </si>
  <si>
    <t>D</t>
  </si>
  <si>
    <t>C</t>
  </si>
  <si>
    <t>Q</t>
  </si>
  <si>
    <t>G</t>
  </si>
  <si>
    <t>H</t>
  </si>
  <si>
    <t>M</t>
  </si>
  <si>
    <t>F</t>
  </si>
  <si>
    <t>P</t>
  </si>
  <si>
    <t>S</t>
  </si>
  <si>
    <t>T</t>
  </si>
  <si>
    <t>W</t>
  </si>
  <si>
    <t>Y</t>
  </si>
  <si>
    <t>(Judicious use of fill down/across will allow longer sequences.)</t>
  </si>
  <si>
    <t xml:space="preserve">Change the sequences highlighted in yellow as desired; scores should recalculate. </t>
  </si>
  <si>
    <t>gap cost:</t>
  </si>
  <si>
    <t>A Needleman-Wunsch Calculator</t>
  </si>
  <si>
    <t>Table below shows the N-W scoring table for two protein sequences.</t>
  </si>
  <si>
    <t>Scoring is via Blosum62 (on sheet 2) with linear (not affine) gap cost from D9.</t>
  </si>
  <si>
    <t>Overall score:</t>
  </si>
  <si>
    <t>; (highlighted in pink).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</si>
</sst>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249977111117893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2" fillId="2" borderId="12" xfId="0" applyFont="1" applyFill="1" applyBorder="1" applyAlignment="1">
      <alignment horizontal="center"/>
    </xf>
    <xf numFmtId="0" fontId="0" fillId="0" borderId="1" xfId="0" applyBorder="1"/>
    <xf numFmtId="0" fontId="2" fillId="0" borderId="13" xfId="0" applyFont="1" applyBorder="1"/>
    <xf numFmtId="0" fontId="0" fillId="0" borderId="14" xfId="0" applyBorder="1"/>
    <xf numFmtId="0" fontId="0" fillId="0" borderId="13" xfId="0" applyBorder="1"/>
    <xf numFmtId="0" fontId="2" fillId="2" borderId="10" xfId="0" applyFont="1" applyFill="1" applyBorder="1" applyAlignment="1">
      <alignment horizontal="center"/>
    </xf>
    <xf numFmtId="0" fontId="2" fillId="0" borderId="10" xfId="0" applyFont="1" applyBorder="1"/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3" borderId="0" xfId="0" applyFill="1"/>
    <xf numFmtId="0" fontId="2" fillId="0" borderId="9" xfId="0" applyFont="1" applyBorder="1"/>
    <xf numFmtId="0" fontId="5" fillId="0" borderId="5" xfId="0" applyFont="1" applyFill="1" applyBorder="1"/>
    <xf numFmtId="0" fontId="1" fillId="4" borderId="0" xfId="0" applyFont="1" applyFill="1" applyAlignment="1">
      <alignment horizontal="center"/>
    </xf>
    <xf numFmtId="0" fontId="1" fillId="0" borderId="0" xfId="0" applyFont="1"/>
    <xf numFmtId="0" fontId="0" fillId="5" borderId="0" xfId="0" applyFill="1"/>
    <xf numFmtId="0" fontId="2" fillId="0" borderId="1" xfId="0" applyFont="1" applyBorder="1" applyAlignment="1">
      <alignment horizontal="center"/>
    </xf>
    <xf numFmtId="0" fontId="0" fillId="6" borderId="0" xfId="0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tabSelected="1" zoomScale="125" zoomScaleNormal="125" zoomScalePageLayoutView="125" workbookViewId="0">
      <selection activeCell="X17" sqref="X17"/>
    </sheetView>
  </sheetViews>
  <sheetFormatPr baseColWidth="10" defaultRowHeight="16" x14ac:dyDescent="0.2"/>
  <cols>
    <col min="1" max="14" width="3.5" customWidth="1"/>
    <col min="15" max="20" width="3.83203125" customWidth="1"/>
  </cols>
  <sheetData>
    <row r="2" spans="2:20" x14ac:dyDescent="0.2">
      <c r="B2" s="29" t="s">
        <v>24</v>
      </c>
    </row>
    <row r="3" spans="2:20" x14ac:dyDescent="0.2">
      <c r="B3" s="30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x14ac:dyDescent="0.2">
      <c r="B4" s="30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2:20" x14ac:dyDescent="0.2">
      <c r="B5" s="30" t="s">
        <v>26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2:20" x14ac:dyDescent="0.2">
      <c r="B6" s="30" t="s">
        <v>21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8" spans="2:20" x14ac:dyDescent="0.2">
      <c r="B8" t="s">
        <v>27</v>
      </c>
      <c r="G8">
        <f>J17</f>
        <v>3</v>
      </c>
      <c r="H8" t="s">
        <v>28</v>
      </c>
    </row>
    <row r="9" spans="2:20" x14ac:dyDescent="0.2">
      <c r="B9" s="30" t="s">
        <v>23</v>
      </c>
      <c r="D9">
        <v>-4</v>
      </c>
    </row>
    <row r="10" spans="2:20" x14ac:dyDescent="0.2">
      <c r="D10" s="28" t="s">
        <v>0</v>
      </c>
      <c r="E10" s="28" t="s">
        <v>6</v>
      </c>
      <c r="F10" s="28" t="s">
        <v>7</v>
      </c>
      <c r="G10" s="28" t="s">
        <v>1</v>
      </c>
      <c r="H10" s="28" t="s">
        <v>2</v>
      </c>
      <c r="I10" s="28" t="s">
        <v>7</v>
      </c>
      <c r="J10" s="28" t="s">
        <v>3</v>
      </c>
      <c r="K10" s="28"/>
      <c r="L10" s="28"/>
      <c r="M10" s="28"/>
      <c r="N10" s="28"/>
    </row>
    <row r="11" spans="2:20" x14ac:dyDescent="0.2">
      <c r="C11" s="11">
        <v>0</v>
      </c>
      <c r="D11" s="12">
        <f>IF(ISBLANK(D$10),"",C11+$D$9)</f>
        <v>-4</v>
      </c>
      <c r="E11" s="12">
        <f t="shared" ref="E11:N11" si="0">IF(ISBLANK(E$10),"",D11+$D$9)</f>
        <v>-8</v>
      </c>
      <c r="F11" s="12">
        <f t="shared" si="0"/>
        <v>-12</v>
      </c>
      <c r="G11" s="12">
        <f t="shared" si="0"/>
        <v>-16</v>
      </c>
      <c r="H11" s="12">
        <f t="shared" si="0"/>
        <v>-20</v>
      </c>
      <c r="I11" s="12">
        <f t="shared" si="0"/>
        <v>-24</v>
      </c>
      <c r="J11" s="12">
        <f t="shared" si="0"/>
        <v>-28</v>
      </c>
      <c r="K11" s="12" t="str">
        <f t="shared" si="0"/>
        <v/>
      </c>
      <c r="L11" s="12" t="str">
        <f t="shared" si="0"/>
        <v/>
      </c>
      <c r="M11" s="12" t="str">
        <f t="shared" si="0"/>
        <v/>
      </c>
      <c r="N11" s="13" t="str">
        <f t="shared" si="0"/>
        <v/>
      </c>
    </row>
    <row r="12" spans="2:20" x14ac:dyDescent="0.2">
      <c r="B12" s="28" t="s">
        <v>0</v>
      </c>
      <c r="C12" s="14">
        <f>IF(ISBLANK($B12),"",C11+$D$9)</f>
        <v>-4</v>
      </c>
      <c r="D12" s="9">
        <f>IF(OR(ISBLANK(D$10),ISBLANK($B12)),"",MAX(D11+$D$9,C12+$D$9,C11+VLOOKUP(D$10,BLOSUM62!$A$3:$U$22,1+HLOOKUP($B12,BLOSUM62!$B$2:$U$23,22,FALSE),FALSE)))</f>
        <v>5</v>
      </c>
      <c r="E12" s="9">
        <f>IF(OR(ISBLANK(E$10),ISBLANK($B12)),"",MAX(E11+$D$9,D12+$D$9,D11+VLOOKUP(E$10,BLOSUM62!$A$3:$U$22,1+HLOOKUP($B12,BLOSUM62!$B$2:$U$23,22,FALSE),FALSE)))</f>
        <v>1</v>
      </c>
      <c r="F12" s="9">
        <f>IF(OR(ISBLANK(F$10),ISBLANK($B12)),"",MAX(F11+$D$9,E12+$D$9,E11+VLOOKUP(F$10,BLOSUM62!$A$3:$U$22,1+HLOOKUP($B12,BLOSUM62!$B$2:$U$23,22,FALSE),FALSE)))</f>
        <v>-3</v>
      </c>
      <c r="G12" s="9">
        <f>IF(OR(ISBLANK(G$10),ISBLANK($B12)),"",MAX(G11+$D$9,F12+$D$9,F11+VLOOKUP(G$10,BLOSUM62!$A$3:$U$22,1+HLOOKUP($B12,BLOSUM62!$B$2:$U$23,22,FALSE),FALSE)))</f>
        <v>-7</v>
      </c>
      <c r="H12" s="9">
        <f>IF(OR(ISBLANK(H$10),ISBLANK($B12)),"",MAX(H11+$D$9,G12+$D$9,G11+VLOOKUP(H$10,BLOSUM62!$A$3:$U$22,1+HLOOKUP($B12,BLOSUM62!$B$2:$U$23,22,FALSE),FALSE)))</f>
        <v>-11</v>
      </c>
      <c r="I12" s="9">
        <f>IF(OR(ISBLANK(I$10),ISBLANK($B12)),"",MAX(I11+$D$9,H12+$D$9,H11+VLOOKUP(I$10,BLOSUM62!$A$3:$U$22,1+HLOOKUP($B12,BLOSUM62!$B$2:$U$23,22,FALSE),FALSE)))</f>
        <v>-15</v>
      </c>
      <c r="J12" s="9">
        <f>IF(OR(ISBLANK(J$10),ISBLANK($B12)),"",MAX(J11+$D$9,I12+$D$9,I11+VLOOKUP(J$10,BLOSUM62!$A$3:$U$22,1+HLOOKUP($B12,BLOSUM62!$B$2:$U$23,22,FALSE),FALSE)))</f>
        <v>-19</v>
      </c>
      <c r="K12" s="9" t="str">
        <f>IF(OR(ISBLANK(K$10),ISBLANK($B12)),"",MAX(K11+$D$9,J12+$D$9,J11+VLOOKUP(K$10,BLOSUM62!$A$3:$U$22,1+HLOOKUP($B12,BLOSUM62!$B$2:$U$23,22,FALSE),FALSE)))</f>
        <v/>
      </c>
      <c r="L12" s="9" t="str">
        <f>IF(OR(ISBLANK(L$10),ISBLANK($B12)),"",MAX(L11+$D$9,K12+$D$9,K11+VLOOKUP(L$10,BLOSUM62!$A$3:$U$22,1+HLOOKUP($B12,BLOSUM62!$B$2:$U$23,22,FALSE),FALSE)))</f>
        <v/>
      </c>
      <c r="M12" s="9" t="str">
        <f>IF(OR(ISBLANK(M$10),ISBLANK($B12)),"",MAX(M11+$D$9,L12+$D$9,L11+VLOOKUP(M$10,BLOSUM62!$A$3:$U$22,1+HLOOKUP($B12,BLOSUM62!$B$2:$U$23,22,FALSE),FALSE)))</f>
        <v/>
      </c>
      <c r="N12" s="10" t="str">
        <f>IF(OR(ISBLANK(N$10),ISBLANK($B12)),"",MAX(N11+$D$9,M12+$D$9,M11+VLOOKUP(N$10,BLOSUM62!$A$3:$U$22,1+HLOOKUP($B12,BLOSUM62!$B$2:$U$23,22,FALSE),FALSE)))</f>
        <v/>
      </c>
    </row>
    <row r="13" spans="2:20" x14ac:dyDescent="0.2">
      <c r="B13" s="28" t="s">
        <v>1</v>
      </c>
      <c r="C13" s="14">
        <f t="shared" ref="C13:C22" si="1">IF(ISBLANK($B13),"",C12+$D$9)</f>
        <v>-8</v>
      </c>
      <c r="D13" s="9">
        <f>IF(OR(ISBLANK(D$10),ISBLANK($B13)),"",MAX(D12+$D$9,C13+$D$9,C12+VLOOKUP(D$10,BLOSUM62!$A$3:$U$22,1+HLOOKUP($B13,BLOSUM62!$B$2:$U$23,22,FALSE),FALSE)))</f>
        <v>1</v>
      </c>
      <c r="E13" s="9">
        <f>IF(OR(ISBLANK(E$10),ISBLANK($B13)),"",MAX(E12+$D$9,D13+$D$9,D12+VLOOKUP(E$10,BLOSUM62!$A$3:$U$22,1+HLOOKUP($B13,BLOSUM62!$B$2:$U$23,22,FALSE),FALSE)))</f>
        <v>5</v>
      </c>
      <c r="F13" s="9">
        <f>IF(OR(ISBLANK(F$10),ISBLANK($B13)),"",MAX(F12+$D$9,E13+$D$9,E12+VLOOKUP(F$10,BLOSUM62!$A$3:$U$22,1+HLOOKUP($B13,BLOSUM62!$B$2:$U$23,22,FALSE),FALSE)))</f>
        <v>1</v>
      </c>
      <c r="G13" s="9">
        <f>IF(OR(ISBLANK(G$10),ISBLANK($B13)),"",MAX(G12+$D$9,F13+$D$9,F12+VLOOKUP(G$10,BLOSUM62!$A$3:$U$22,1+HLOOKUP($B13,BLOSUM62!$B$2:$U$23,22,FALSE),FALSE)))</f>
        <v>2</v>
      </c>
      <c r="H13" s="9">
        <f>IF(OR(ISBLANK(H$10),ISBLANK($B13)),"",MAX(H12+$D$9,G13+$D$9,G12+VLOOKUP(H$10,BLOSUM62!$A$3:$U$22,1+HLOOKUP($B13,BLOSUM62!$B$2:$U$23,22,FALSE),FALSE)))</f>
        <v>-2</v>
      </c>
      <c r="I13" s="9">
        <f>IF(OR(ISBLANK(I$10),ISBLANK($B13)),"",MAX(I12+$D$9,H13+$D$9,H12+VLOOKUP(I$10,BLOSUM62!$A$3:$U$22,1+HLOOKUP($B13,BLOSUM62!$B$2:$U$23,22,FALSE),FALSE)))</f>
        <v>-6</v>
      </c>
      <c r="J13" s="9">
        <f>IF(OR(ISBLANK(J$10),ISBLANK($B13)),"",MAX(J12+$D$9,I13+$D$9,I12+VLOOKUP(J$10,BLOSUM62!$A$3:$U$22,1+HLOOKUP($B13,BLOSUM62!$B$2:$U$23,22,FALSE),FALSE)))</f>
        <v>-10</v>
      </c>
      <c r="K13" s="9" t="str">
        <f>IF(OR(ISBLANK(K$10),ISBLANK($B13)),"",MAX(K12+$D$9,J13+$D$9,J12+VLOOKUP(K$10,BLOSUM62!$A$3:$U$22,1+HLOOKUP($B13,BLOSUM62!$B$2:$U$23,22,FALSE),FALSE)))</f>
        <v/>
      </c>
      <c r="L13" s="9" t="str">
        <f>IF(OR(ISBLANK(L$10),ISBLANK($B13)),"",MAX(L12+$D$9,K13+$D$9,K12+VLOOKUP(L$10,BLOSUM62!$A$3:$U$22,1+HLOOKUP($B13,BLOSUM62!$B$2:$U$23,22,FALSE),FALSE)))</f>
        <v/>
      </c>
      <c r="M13" s="9" t="str">
        <f>IF(OR(ISBLANK(M$10),ISBLANK($B13)),"",MAX(M12+$D$9,L13+$D$9,L12+VLOOKUP(M$10,BLOSUM62!$A$3:$U$22,1+HLOOKUP($B13,BLOSUM62!$B$2:$U$23,22,FALSE),FALSE)))</f>
        <v/>
      </c>
      <c r="N13" s="10" t="str">
        <f>IF(OR(ISBLANK(N$10),ISBLANK($B13)),"",MAX(N12+$D$9,M13+$D$9,M12+VLOOKUP(N$10,BLOSUM62!$A$3:$U$22,1+HLOOKUP($B13,BLOSUM62!$B$2:$U$23,22,FALSE),FALSE)))</f>
        <v/>
      </c>
    </row>
    <row r="14" spans="2:20" x14ac:dyDescent="0.2">
      <c r="B14" s="28" t="s">
        <v>2</v>
      </c>
      <c r="C14" s="14">
        <f t="shared" si="1"/>
        <v>-12</v>
      </c>
      <c r="D14" s="9">
        <f>IF(OR(ISBLANK(D$10),ISBLANK($B14)),"",MAX(D13+$D$9,C14+$D$9,C13+VLOOKUP(D$10,BLOSUM62!$A$3:$U$22,1+HLOOKUP($B14,BLOSUM62!$B$2:$U$23,22,FALSE),FALSE)))</f>
        <v>-3</v>
      </c>
      <c r="E14" s="9">
        <f>IF(OR(ISBLANK(E$10),ISBLANK($B14)),"",MAX(E13+$D$9,D14+$D$9,D13+VLOOKUP(E$10,BLOSUM62!$A$3:$U$22,1+HLOOKUP($B14,BLOSUM62!$B$2:$U$23,22,FALSE),FALSE)))</f>
        <v>1</v>
      </c>
      <c r="F14" s="9">
        <f>IF(OR(ISBLANK(F$10),ISBLANK($B14)),"",MAX(F13+$D$9,E14+$D$9,E13+VLOOKUP(F$10,BLOSUM62!$A$3:$U$22,1+HLOOKUP($B14,BLOSUM62!$B$2:$U$23,22,FALSE),FALSE)))</f>
        <v>8</v>
      </c>
      <c r="G14" s="9">
        <f>IF(OR(ISBLANK(G$10),ISBLANK($B14)),"",MAX(G13+$D$9,F14+$D$9,F13+VLOOKUP(G$10,BLOSUM62!$A$3:$U$22,1+HLOOKUP($B14,BLOSUM62!$B$2:$U$23,22,FALSE),FALSE)))</f>
        <v>4</v>
      </c>
      <c r="H14" s="9">
        <f>IF(OR(ISBLANK(H$10),ISBLANK($B14)),"",MAX(H13+$D$9,G14+$D$9,G13+VLOOKUP(H$10,BLOSUM62!$A$3:$U$22,1+HLOOKUP($B14,BLOSUM62!$B$2:$U$23,22,FALSE),FALSE)))</f>
        <v>6</v>
      </c>
      <c r="I14" s="9">
        <f>IF(OR(ISBLANK(I$10),ISBLANK($B14)),"",MAX(I13+$D$9,H14+$D$9,H13+VLOOKUP(I$10,BLOSUM62!$A$3:$U$22,1+HLOOKUP($B14,BLOSUM62!$B$2:$U$23,22,FALSE),FALSE)))</f>
        <v>2</v>
      </c>
      <c r="J14" s="9">
        <f>IF(OR(ISBLANK(J$10),ISBLANK($B14)),"",MAX(J13+$D$9,I14+$D$9,I13+VLOOKUP(J$10,BLOSUM62!$A$3:$U$22,1+HLOOKUP($B14,BLOSUM62!$B$2:$U$23,22,FALSE),FALSE)))</f>
        <v>-2</v>
      </c>
      <c r="K14" s="9" t="str">
        <f>IF(OR(ISBLANK(K$10),ISBLANK($B14)),"",MAX(K13+$D$9,J14+$D$9,J13+VLOOKUP(K$10,BLOSUM62!$A$3:$U$22,1+HLOOKUP($B14,BLOSUM62!$B$2:$U$23,22,FALSE),FALSE)))</f>
        <v/>
      </c>
      <c r="L14" s="9" t="str">
        <f>IF(OR(ISBLANK(L$10),ISBLANK($B14)),"",MAX(L13+$D$9,K14+$D$9,K13+VLOOKUP(L$10,BLOSUM62!$A$3:$U$22,1+HLOOKUP($B14,BLOSUM62!$B$2:$U$23,22,FALSE),FALSE)))</f>
        <v/>
      </c>
      <c r="M14" s="9" t="str">
        <f>IF(OR(ISBLANK(M$10),ISBLANK($B14)),"",MAX(M13+$D$9,L14+$D$9,L13+VLOOKUP(M$10,BLOSUM62!$A$3:$U$22,1+HLOOKUP($B14,BLOSUM62!$B$2:$U$23,22,FALSE),FALSE)))</f>
        <v/>
      </c>
      <c r="N14" s="10" t="str">
        <f>IF(OR(ISBLANK(N$10),ISBLANK($B14)),"",MAX(N13+$D$9,M14+$D$9,M13+VLOOKUP(N$10,BLOSUM62!$A$3:$U$22,1+HLOOKUP($B14,BLOSUM62!$B$2:$U$23,22,FALSE),FALSE)))</f>
        <v/>
      </c>
    </row>
    <row r="15" spans="2:20" x14ac:dyDescent="0.2">
      <c r="B15" s="28" t="s">
        <v>3</v>
      </c>
      <c r="C15" s="14">
        <f t="shared" si="1"/>
        <v>-16</v>
      </c>
      <c r="D15" s="9">
        <f>IF(OR(ISBLANK(D$10),ISBLANK($B15)),"",MAX(D14+$D$9,C15+$D$9,C14+VLOOKUP(D$10,BLOSUM62!$A$3:$U$22,1+HLOOKUP($B15,BLOSUM62!$B$2:$U$23,22,FALSE),FALSE)))</f>
        <v>-7</v>
      </c>
      <c r="E15" s="9">
        <f>IF(OR(ISBLANK(E$10),ISBLANK($B15)),"",MAX(E14+$D$9,D15+$D$9,D14+VLOOKUP(E$10,BLOSUM62!$A$3:$U$22,1+HLOOKUP($B15,BLOSUM62!$B$2:$U$23,22,FALSE),FALSE)))</f>
        <v>-3</v>
      </c>
      <c r="F15" s="9">
        <f>IF(OR(ISBLANK(F$10),ISBLANK($B15)),"",MAX(F14+$D$9,E15+$D$9,E14+VLOOKUP(F$10,BLOSUM62!$A$3:$U$22,1+HLOOKUP($B15,BLOSUM62!$B$2:$U$23,22,FALSE),FALSE)))</f>
        <v>4</v>
      </c>
      <c r="G15" s="9">
        <f>IF(OR(ISBLANK(G$10),ISBLANK($B15)),"",MAX(G14+$D$9,F15+$D$9,F14+VLOOKUP(G$10,BLOSUM62!$A$3:$U$22,1+HLOOKUP($B15,BLOSUM62!$B$2:$U$23,22,FALSE),FALSE)))</f>
        <v>5</v>
      </c>
      <c r="H15" s="9">
        <f>IF(OR(ISBLANK(H$10),ISBLANK($B15)),"",MAX(H14+$D$9,G15+$D$9,G14+VLOOKUP(H$10,BLOSUM62!$A$3:$U$22,1+HLOOKUP($B15,BLOSUM62!$B$2:$U$23,22,FALSE),FALSE)))</f>
        <v>5</v>
      </c>
      <c r="I15" s="9">
        <f>IF(OR(ISBLANK(I$10),ISBLANK($B15)),"",MAX(I14+$D$9,H15+$D$9,H14+VLOOKUP(I$10,BLOSUM62!$A$3:$U$22,1+HLOOKUP($B15,BLOSUM62!$B$2:$U$23,22,FALSE),FALSE)))</f>
        <v>8</v>
      </c>
      <c r="J15" s="9">
        <f>IF(OR(ISBLANK(J$10),ISBLANK($B15)),"",MAX(J14+$D$9,I15+$D$9,I14+VLOOKUP(J$10,BLOSUM62!$A$3:$U$22,1+HLOOKUP($B15,BLOSUM62!$B$2:$U$23,22,FALSE),FALSE)))</f>
        <v>6</v>
      </c>
      <c r="K15" s="9" t="str">
        <f>IF(OR(ISBLANK(K$10),ISBLANK($B15)),"",MAX(K14+$D$9,J15+$D$9,J14+VLOOKUP(K$10,BLOSUM62!$A$3:$U$22,1+HLOOKUP($B15,BLOSUM62!$B$2:$U$23,22,FALSE),FALSE)))</f>
        <v/>
      </c>
      <c r="L15" s="9" t="str">
        <f>IF(OR(ISBLANK(L$10),ISBLANK($B15)),"",MAX(L14+$D$9,K15+$D$9,K14+VLOOKUP(L$10,BLOSUM62!$A$3:$U$22,1+HLOOKUP($B15,BLOSUM62!$B$2:$U$23,22,FALSE),FALSE)))</f>
        <v/>
      </c>
      <c r="M15" s="9" t="str">
        <f>IF(OR(ISBLANK(M$10),ISBLANK($B15)),"",MAX(M14+$D$9,L15+$D$9,L14+VLOOKUP(M$10,BLOSUM62!$A$3:$U$22,1+HLOOKUP($B15,BLOSUM62!$B$2:$U$23,22,FALSE),FALSE)))</f>
        <v/>
      </c>
      <c r="N15" s="10" t="str">
        <f>IF(OR(ISBLANK(N$10),ISBLANK($B15)),"",MAX(N14+$D$9,M15+$D$9,M14+VLOOKUP(N$10,BLOSUM62!$A$3:$U$22,1+HLOOKUP($B15,BLOSUM62!$B$2:$U$23,22,FALSE),FALSE)))</f>
        <v/>
      </c>
    </row>
    <row r="16" spans="2:20" x14ac:dyDescent="0.2">
      <c r="B16" s="28" t="s">
        <v>4</v>
      </c>
      <c r="C16" s="14">
        <f t="shared" si="1"/>
        <v>-20</v>
      </c>
      <c r="D16" s="9">
        <f>IF(OR(ISBLANK(D$10),ISBLANK($B16)),"",MAX(D15+$D$9,C16+$D$9,C15+VLOOKUP(D$10,BLOSUM62!$A$3:$U$22,1+HLOOKUP($B16,BLOSUM62!$B$2:$U$23,22,FALSE),FALSE)))</f>
        <v>-11</v>
      </c>
      <c r="E16" s="9">
        <f>IF(OR(ISBLANK(E$10),ISBLANK($B16)),"",MAX(E15+$D$9,D16+$D$9,D15+VLOOKUP(E$10,BLOSUM62!$A$3:$U$22,1+HLOOKUP($B16,BLOSUM62!$B$2:$U$23,22,FALSE),FALSE)))</f>
        <v>-7</v>
      </c>
      <c r="F16" s="9">
        <f>IF(OR(ISBLANK(F$10),ISBLANK($B16)),"",MAX(F15+$D$9,E16+$D$9,E15+VLOOKUP(F$10,BLOSUM62!$A$3:$U$22,1+HLOOKUP($B16,BLOSUM62!$B$2:$U$23,22,FALSE),FALSE)))</f>
        <v>0</v>
      </c>
      <c r="G16" s="9">
        <f>IF(OR(ISBLANK(G$10),ISBLANK($B16)),"",MAX(G15+$D$9,F16+$D$9,F15+VLOOKUP(G$10,BLOSUM62!$A$3:$U$22,1+HLOOKUP($B16,BLOSUM62!$B$2:$U$23,22,FALSE),FALSE)))</f>
        <v>3</v>
      </c>
      <c r="H16" s="9">
        <f>IF(OR(ISBLANK(H$10),ISBLANK($B16)),"",MAX(H15+$D$9,G16+$D$9,G15+VLOOKUP(H$10,BLOSUM62!$A$3:$U$22,1+HLOOKUP($B16,BLOSUM62!$B$2:$U$23,22,FALSE),FALSE)))</f>
        <v>5</v>
      </c>
      <c r="I16" s="9">
        <f>IF(OR(ISBLANK(I$10),ISBLANK($B16)),"",MAX(I15+$D$9,H16+$D$9,H15+VLOOKUP(I$10,BLOSUM62!$A$3:$U$22,1+HLOOKUP($B16,BLOSUM62!$B$2:$U$23,22,FALSE),FALSE)))</f>
        <v>4</v>
      </c>
      <c r="J16" s="9">
        <f>IF(OR(ISBLANK(J$10),ISBLANK($B16)),"",MAX(J15+$D$9,I16+$D$9,I15+VLOOKUP(J$10,BLOSUM62!$A$3:$U$22,1+HLOOKUP($B16,BLOSUM62!$B$2:$U$23,22,FALSE),FALSE)))</f>
        <v>7</v>
      </c>
      <c r="K16" s="9" t="str">
        <f>IF(OR(ISBLANK(K$10),ISBLANK($B16)),"",MAX(K15+$D$9,J16+$D$9,J15+VLOOKUP(K$10,BLOSUM62!$A$3:$U$22,1+HLOOKUP($B16,BLOSUM62!$B$2:$U$23,22,FALSE),FALSE)))</f>
        <v/>
      </c>
      <c r="L16" s="9" t="str">
        <f>IF(OR(ISBLANK(L$10),ISBLANK($B16)),"",MAX(L15+$D$9,K16+$D$9,K15+VLOOKUP(L$10,BLOSUM62!$A$3:$U$22,1+HLOOKUP($B16,BLOSUM62!$B$2:$U$23,22,FALSE),FALSE)))</f>
        <v/>
      </c>
      <c r="M16" s="9" t="str">
        <f>IF(OR(ISBLANK(M$10),ISBLANK($B16)),"",MAX(M15+$D$9,L16+$D$9,L15+VLOOKUP(M$10,BLOSUM62!$A$3:$U$22,1+HLOOKUP($B16,BLOSUM62!$B$2:$U$23,22,FALSE),FALSE)))</f>
        <v/>
      </c>
      <c r="N16" s="10" t="str">
        <f>IF(OR(ISBLANK(N$10),ISBLANK($B16)),"",MAX(N15+$D$9,M16+$D$9,M15+VLOOKUP(N$10,BLOSUM62!$A$3:$U$22,1+HLOOKUP($B16,BLOSUM62!$B$2:$U$23,22,FALSE),FALSE)))</f>
        <v/>
      </c>
    </row>
    <row r="17" spans="2:14" x14ac:dyDescent="0.2">
      <c r="B17" s="28" t="s">
        <v>5</v>
      </c>
      <c r="C17" s="14">
        <f t="shared" si="1"/>
        <v>-24</v>
      </c>
      <c r="D17" s="9">
        <f>IF(OR(ISBLANK(D$10),ISBLANK($B17)),"",MAX(D16+$D$9,C17+$D$9,C16+VLOOKUP(D$10,BLOSUM62!$A$3:$U$22,1+HLOOKUP($B17,BLOSUM62!$B$2:$U$23,22,FALSE),FALSE)))</f>
        <v>-15</v>
      </c>
      <c r="E17" s="9">
        <f>IF(OR(ISBLANK(E$10),ISBLANK($B17)),"",MAX(E16+$D$9,D17+$D$9,D16+VLOOKUP(E$10,BLOSUM62!$A$3:$U$22,1+HLOOKUP($B17,BLOSUM62!$B$2:$U$23,22,FALSE),FALSE)))</f>
        <v>-11</v>
      </c>
      <c r="F17" s="9">
        <f>IF(OR(ISBLANK(F$10),ISBLANK($B17)),"",MAX(F16+$D$9,E17+$D$9,E16+VLOOKUP(F$10,BLOSUM62!$A$3:$U$22,1+HLOOKUP($B17,BLOSUM62!$B$2:$U$23,22,FALSE),FALSE)))</f>
        <v>-4</v>
      </c>
      <c r="G17" s="9">
        <f>IF(OR(ISBLANK(G$10),ISBLANK($B17)),"",MAX(G16+$D$9,F17+$D$9,F16+VLOOKUP(G$10,BLOSUM62!$A$3:$U$22,1+HLOOKUP($B17,BLOSUM62!$B$2:$U$23,22,FALSE),FALSE)))</f>
        <v>0</v>
      </c>
      <c r="H17" s="9">
        <f>IF(OR(ISBLANK(H$10),ISBLANK($B17)),"",MAX(H16+$D$9,G17+$D$9,G16+VLOOKUP(H$10,BLOSUM62!$A$3:$U$22,1+HLOOKUP($B17,BLOSUM62!$B$2:$U$23,22,FALSE),FALSE)))</f>
        <v>1</v>
      </c>
      <c r="I17" s="9">
        <f>IF(OR(ISBLANK(I$10),ISBLANK($B17)),"",MAX(I16+$D$9,H17+$D$9,H16+VLOOKUP(I$10,BLOSUM62!$A$3:$U$22,1+HLOOKUP($B17,BLOSUM62!$B$2:$U$23,22,FALSE),FALSE)))</f>
        <v>2</v>
      </c>
      <c r="J17" s="32">
        <f>IF(OR(ISBLANK(J$10),ISBLANK($B17)),"",MAX(J16+$D$9,I17+$D$9,I16+VLOOKUP(J$10,BLOSUM62!$A$3:$U$22,1+HLOOKUP($B17,BLOSUM62!$B$2:$U$23,22,FALSE),FALSE)))</f>
        <v>3</v>
      </c>
      <c r="K17" s="9" t="str">
        <f>IF(OR(ISBLANK(K$10),ISBLANK($B17)),"",MAX(K16+$D$9,J17+$D$9,J16+VLOOKUP(K$10,BLOSUM62!$A$3:$U$22,1+HLOOKUP($B17,BLOSUM62!$B$2:$U$23,22,FALSE),FALSE)))</f>
        <v/>
      </c>
      <c r="L17" s="9" t="str">
        <f>IF(OR(ISBLANK(L$10),ISBLANK($B17)),"",MAX(L16+$D$9,K17+$D$9,K16+VLOOKUP(L$10,BLOSUM62!$A$3:$U$22,1+HLOOKUP($B17,BLOSUM62!$B$2:$U$23,22,FALSE),FALSE)))</f>
        <v/>
      </c>
      <c r="M17" s="9" t="str">
        <f>IF(OR(ISBLANK(M$10),ISBLANK($B17)),"",MAX(M16+$D$9,L17+$D$9,L16+VLOOKUP(M$10,BLOSUM62!$A$3:$U$22,1+HLOOKUP($B17,BLOSUM62!$B$2:$U$23,22,FALSE),FALSE)))</f>
        <v/>
      </c>
      <c r="N17" s="10" t="str">
        <f>IF(OR(ISBLANK(N$10),ISBLANK($B17)),"",MAX(N16+$D$9,M17+$D$9,M16+VLOOKUP(N$10,BLOSUM62!$A$3:$U$22,1+HLOOKUP($B17,BLOSUM62!$B$2:$U$23,22,FALSE),FALSE)))</f>
        <v/>
      </c>
    </row>
    <row r="18" spans="2:14" x14ac:dyDescent="0.2">
      <c r="B18" s="28"/>
      <c r="C18" s="14" t="str">
        <f>IF(ISBLANK($B18),"",C17+$D$9)</f>
        <v/>
      </c>
      <c r="D18" s="9" t="str">
        <f>IF(OR(ISBLANK(D$10),ISBLANK($B18)),"",MAX(D17+$D$9,C18+$D$9,C17+VLOOKUP(D$10,BLOSUM62!$A$3:$U$22,1+HLOOKUP($B18,BLOSUM62!$B$2:$U$23,22,FALSE),FALSE)))</f>
        <v/>
      </c>
      <c r="E18" s="9" t="str">
        <f>IF(OR(ISBLANK(E$10),ISBLANK($B18)),"",MAX(E17+$D$9,D18+$D$9,D17+VLOOKUP(E$10,BLOSUM62!$A$3:$U$22,1+HLOOKUP($B18,BLOSUM62!$B$2:$U$23,22,FALSE),FALSE)))</f>
        <v/>
      </c>
      <c r="F18" s="9" t="str">
        <f>IF(OR(ISBLANK(F$10),ISBLANK($B18)),"",MAX(F17+$D$9,E18+$D$9,E17+VLOOKUP(F$10,BLOSUM62!$A$3:$U$22,1+HLOOKUP($B18,BLOSUM62!$B$2:$U$23,22,FALSE),FALSE)))</f>
        <v/>
      </c>
      <c r="G18" s="9" t="str">
        <f>IF(OR(ISBLANK(G$10),ISBLANK($B18)),"",MAX(G17+$D$9,F18+$D$9,F17+VLOOKUP(G$10,BLOSUM62!$A$3:$U$22,1+HLOOKUP($B18,BLOSUM62!$B$2:$U$23,22,FALSE),FALSE)))</f>
        <v/>
      </c>
      <c r="H18" s="9" t="str">
        <f>IF(OR(ISBLANK(H$10),ISBLANK($B18)),"",MAX(H17+$D$9,G18+$D$9,G17+VLOOKUP(H$10,BLOSUM62!$A$3:$U$22,1+HLOOKUP($B18,BLOSUM62!$B$2:$U$23,22,FALSE),FALSE)))</f>
        <v/>
      </c>
      <c r="I18" s="9" t="str">
        <f>IF(OR(ISBLANK(I$10),ISBLANK($B18)),"",MAX(I17+$D$9,H18+$D$9,H17+VLOOKUP(I$10,BLOSUM62!$A$3:$U$22,1+HLOOKUP($B18,BLOSUM62!$B$2:$U$23,22,FALSE),FALSE)))</f>
        <v/>
      </c>
      <c r="J18" s="9" t="str">
        <f>IF(OR(ISBLANK(J$10),ISBLANK($B18)),"",MAX(J17+$D$9,I18+$D$9,I17+VLOOKUP(J$10,BLOSUM62!$A$3:$U$22,1+HLOOKUP($B18,BLOSUM62!$B$2:$U$23,22,FALSE),FALSE)))</f>
        <v/>
      </c>
      <c r="K18" s="9" t="str">
        <f>IF(OR(ISBLANK(K$10),ISBLANK($B18)),"",MAX(K17+$D$9,J18+$D$9,J17+VLOOKUP(K$10,BLOSUM62!$A$3:$U$22,1+HLOOKUP($B18,BLOSUM62!$B$2:$U$23,22,FALSE),FALSE)))</f>
        <v/>
      </c>
      <c r="L18" s="9" t="str">
        <f>IF(OR(ISBLANK(L$10),ISBLANK($B18)),"",MAX(L17+$D$9,K18+$D$9,K17+VLOOKUP(L$10,BLOSUM62!$A$3:$U$22,1+HLOOKUP($B18,BLOSUM62!$B$2:$U$23,22,FALSE),FALSE)))</f>
        <v/>
      </c>
      <c r="M18" s="9" t="str">
        <f>IF(OR(ISBLANK(M$10),ISBLANK($B18)),"",MAX(M17+$D$9,L18+$D$9,L17+VLOOKUP(M$10,BLOSUM62!$A$3:$U$22,1+HLOOKUP($B18,BLOSUM62!$B$2:$U$23,22,FALSE),FALSE)))</f>
        <v/>
      </c>
      <c r="N18" s="10" t="str">
        <f>IF(OR(ISBLANK(N$10),ISBLANK($B18)),"",MAX(N17+$D$9,M18+$D$9,M17+VLOOKUP(N$10,BLOSUM62!$A$3:$U$22,1+HLOOKUP($B18,BLOSUM62!$B$2:$U$23,22,FALSE),FALSE)))</f>
        <v/>
      </c>
    </row>
    <row r="19" spans="2:14" x14ac:dyDescent="0.2">
      <c r="B19" s="28"/>
      <c r="C19" s="14" t="str">
        <f t="shared" si="1"/>
        <v/>
      </c>
      <c r="D19" s="9" t="str">
        <f>IF(OR(ISBLANK(D$10),ISBLANK($B19)),"",MAX(D18+$D$9,C19+$D$9,C18+VLOOKUP(D$10,BLOSUM62!$A$3:$U$22,1+HLOOKUP($B19,BLOSUM62!$B$2:$U$23,22,FALSE),FALSE)))</f>
        <v/>
      </c>
      <c r="E19" s="9" t="str">
        <f>IF(OR(ISBLANK(E$10),ISBLANK($B19)),"",MAX(E18+$D$9,D19+$D$9,D18+VLOOKUP(E$10,BLOSUM62!$A$3:$U$22,1+HLOOKUP($B19,BLOSUM62!$B$2:$U$23,22,FALSE),FALSE)))</f>
        <v/>
      </c>
      <c r="F19" s="9" t="str">
        <f>IF(OR(ISBLANK(F$10),ISBLANK($B19)),"",MAX(F18+$D$9,E19+$D$9,E18+VLOOKUP(F$10,BLOSUM62!$A$3:$U$22,1+HLOOKUP($B19,BLOSUM62!$B$2:$U$23,22,FALSE),FALSE)))</f>
        <v/>
      </c>
      <c r="G19" s="9" t="str">
        <f>IF(OR(ISBLANK(G$10),ISBLANK($B19)),"",MAX(G18+$D$9,F19+$D$9,F18+VLOOKUP(G$10,BLOSUM62!$A$3:$U$22,1+HLOOKUP($B19,BLOSUM62!$B$2:$U$23,22,FALSE),FALSE)))</f>
        <v/>
      </c>
      <c r="H19" s="9" t="str">
        <f>IF(OR(ISBLANK(H$10),ISBLANK($B19)),"",MAX(H18+$D$9,G19+$D$9,G18+VLOOKUP(H$10,BLOSUM62!$A$3:$U$22,1+HLOOKUP($B19,BLOSUM62!$B$2:$U$23,22,FALSE),FALSE)))</f>
        <v/>
      </c>
      <c r="I19" s="9" t="str">
        <f>IF(OR(ISBLANK(I$10),ISBLANK($B19)),"",MAX(I18+$D$9,H19+$D$9,H18+VLOOKUP(I$10,BLOSUM62!$A$3:$U$22,1+HLOOKUP($B19,BLOSUM62!$B$2:$U$23,22,FALSE),FALSE)))</f>
        <v/>
      </c>
      <c r="J19" s="9" t="str">
        <f>IF(OR(ISBLANK(J$10),ISBLANK($B19)),"",MAX(J18+$D$9,I19+$D$9,I18+VLOOKUP(J$10,BLOSUM62!$A$3:$U$22,1+HLOOKUP($B19,BLOSUM62!$B$2:$U$23,22,FALSE),FALSE)))</f>
        <v/>
      </c>
      <c r="K19" s="9" t="str">
        <f>IF(OR(ISBLANK(K$10),ISBLANK($B19)),"",MAX(K18+$D$9,J19+$D$9,J18+VLOOKUP(K$10,BLOSUM62!$A$3:$U$22,1+HLOOKUP($B19,BLOSUM62!$B$2:$U$23,22,FALSE),FALSE)))</f>
        <v/>
      </c>
      <c r="L19" s="9" t="str">
        <f>IF(OR(ISBLANK(L$10),ISBLANK($B19)),"",MAX(L18+$D$9,K19+$D$9,K18+VLOOKUP(L$10,BLOSUM62!$A$3:$U$22,1+HLOOKUP($B19,BLOSUM62!$B$2:$U$23,22,FALSE),FALSE)))</f>
        <v/>
      </c>
      <c r="M19" s="9" t="str">
        <f>IF(OR(ISBLANK(M$10),ISBLANK($B19)),"",MAX(M18+$D$9,L19+$D$9,L18+VLOOKUP(M$10,BLOSUM62!$A$3:$U$22,1+HLOOKUP($B19,BLOSUM62!$B$2:$U$23,22,FALSE),FALSE)))</f>
        <v/>
      </c>
      <c r="N19" s="10" t="str">
        <f>IF(OR(ISBLANK(N$10),ISBLANK($B19)),"",MAX(N18+$D$9,M19+$D$9,M18+VLOOKUP(N$10,BLOSUM62!$A$3:$U$22,1+HLOOKUP($B19,BLOSUM62!$B$2:$U$23,22,FALSE),FALSE)))</f>
        <v/>
      </c>
    </row>
    <row r="20" spans="2:14" x14ac:dyDescent="0.2">
      <c r="B20" s="28"/>
      <c r="C20" s="14" t="str">
        <f t="shared" si="1"/>
        <v/>
      </c>
      <c r="D20" s="9" t="str">
        <f>IF(OR(ISBLANK(D$10),ISBLANK($B20)),"",MAX(D19+$D$9,C20+$D$9,C19+VLOOKUP(D$10,BLOSUM62!$A$3:$U$22,1+HLOOKUP($B20,BLOSUM62!$B$2:$U$23,22,FALSE),FALSE)))</f>
        <v/>
      </c>
      <c r="E20" s="9" t="str">
        <f>IF(OR(ISBLANK(E$10),ISBLANK($B20)),"",MAX(E19+$D$9,D20+$D$9,D19+VLOOKUP(E$10,BLOSUM62!$A$3:$U$22,1+HLOOKUP($B20,BLOSUM62!$B$2:$U$23,22,FALSE),FALSE)))</f>
        <v/>
      </c>
      <c r="F20" s="9" t="str">
        <f>IF(OR(ISBLANK(F$10),ISBLANK($B20)),"",MAX(F19+$D$9,E20+$D$9,E19+VLOOKUP(F$10,BLOSUM62!$A$3:$U$22,1+HLOOKUP($B20,BLOSUM62!$B$2:$U$23,22,FALSE),FALSE)))</f>
        <v/>
      </c>
      <c r="G20" s="9" t="str">
        <f>IF(OR(ISBLANK(G$10),ISBLANK($B20)),"",MAX(G19+$D$9,F20+$D$9,F19+VLOOKUP(G$10,BLOSUM62!$A$3:$U$22,1+HLOOKUP($B20,BLOSUM62!$B$2:$U$23,22,FALSE),FALSE)))</f>
        <v/>
      </c>
      <c r="H20" s="9" t="str">
        <f>IF(OR(ISBLANK(H$10),ISBLANK($B20)),"",MAX(H19+$D$9,G20+$D$9,G19+VLOOKUP(H$10,BLOSUM62!$A$3:$U$22,1+HLOOKUP($B20,BLOSUM62!$B$2:$U$23,22,FALSE),FALSE)))</f>
        <v/>
      </c>
      <c r="I20" s="9" t="str">
        <f>IF(OR(ISBLANK(I$10),ISBLANK($B20)),"",MAX(I19+$D$9,H20+$D$9,H19+VLOOKUP(I$10,BLOSUM62!$A$3:$U$22,1+HLOOKUP($B20,BLOSUM62!$B$2:$U$23,22,FALSE),FALSE)))</f>
        <v/>
      </c>
      <c r="J20" s="9" t="str">
        <f>IF(OR(ISBLANK(J$10),ISBLANK($B20)),"",MAX(J19+$D$9,I20+$D$9,I19+VLOOKUP(J$10,BLOSUM62!$A$3:$U$22,1+HLOOKUP($B20,BLOSUM62!$B$2:$U$23,22,FALSE),FALSE)))</f>
        <v/>
      </c>
      <c r="K20" s="9" t="str">
        <f>IF(OR(ISBLANK(K$10),ISBLANK($B20)),"",MAX(K19+$D$9,J20+$D$9,J19+VLOOKUP(K$10,BLOSUM62!$A$3:$U$22,1+HLOOKUP($B20,BLOSUM62!$B$2:$U$23,22,FALSE),FALSE)))</f>
        <v/>
      </c>
      <c r="L20" s="9" t="str">
        <f>IF(OR(ISBLANK(L$10),ISBLANK($B20)),"",MAX(L19+$D$9,K20+$D$9,K19+VLOOKUP(L$10,BLOSUM62!$A$3:$U$22,1+HLOOKUP($B20,BLOSUM62!$B$2:$U$23,22,FALSE),FALSE)))</f>
        <v/>
      </c>
      <c r="M20" s="9" t="str">
        <f>IF(OR(ISBLANK(M$10),ISBLANK($B20)),"",MAX(M19+$D$9,L20+$D$9,L19+VLOOKUP(M$10,BLOSUM62!$A$3:$U$22,1+HLOOKUP($B20,BLOSUM62!$B$2:$U$23,22,FALSE),FALSE)))</f>
        <v/>
      </c>
      <c r="N20" s="10" t="str">
        <f>IF(OR(ISBLANK(N$10),ISBLANK($B20)),"",MAX(N19+$D$9,M20+$D$9,M19+VLOOKUP(N$10,BLOSUM62!$A$3:$U$22,1+HLOOKUP($B20,BLOSUM62!$B$2:$U$23,22,FALSE),FALSE)))</f>
        <v/>
      </c>
    </row>
    <row r="21" spans="2:14" x14ac:dyDescent="0.2">
      <c r="B21" s="28"/>
      <c r="C21" s="14" t="str">
        <f t="shared" si="1"/>
        <v/>
      </c>
      <c r="D21" s="9" t="str">
        <f>IF(OR(ISBLANK(D$10),ISBLANK($B21)),"",MAX(D20+$D$9,C21+$D$9,C20+VLOOKUP(D$10,BLOSUM62!$A$3:$U$22,1+HLOOKUP($B21,BLOSUM62!$B$2:$U$23,22,FALSE),FALSE)))</f>
        <v/>
      </c>
      <c r="E21" s="9" t="str">
        <f>IF(OR(ISBLANK(E$10),ISBLANK($B21)),"",MAX(E20+$D$9,D21+$D$9,D20+VLOOKUP(E$10,BLOSUM62!$A$3:$U$22,1+HLOOKUP($B21,BLOSUM62!$B$2:$U$23,22,FALSE),FALSE)))</f>
        <v/>
      </c>
      <c r="F21" s="9" t="str">
        <f>IF(OR(ISBLANK(F$10),ISBLANK($B21)),"",MAX(F20+$D$9,E21+$D$9,E20+VLOOKUP(F$10,BLOSUM62!$A$3:$U$22,1+HLOOKUP($B21,BLOSUM62!$B$2:$U$23,22,FALSE),FALSE)))</f>
        <v/>
      </c>
      <c r="G21" s="9" t="str">
        <f>IF(OR(ISBLANK(G$10),ISBLANK($B21)),"",MAX(G20+$D$9,F21+$D$9,F20+VLOOKUP(G$10,BLOSUM62!$A$3:$U$22,1+HLOOKUP($B21,BLOSUM62!$B$2:$U$23,22,FALSE),FALSE)))</f>
        <v/>
      </c>
      <c r="H21" s="9" t="str">
        <f>IF(OR(ISBLANK(H$10),ISBLANK($B21)),"",MAX(H20+$D$9,G21+$D$9,G20+VLOOKUP(H$10,BLOSUM62!$A$3:$U$22,1+HLOOKUP($B21,BLOSUM62!$B$2:$U$23,22,FALSE),FALSE)))</f>
        <v/>
      </c>
      <c r="I21" s="9" t="str">
        <f>IF(OR(ISBLANK(I$10),ISBLANK($B21)),"",MAX(I20+$D$9,H21+$D$9,H20+VLOOKUP(I$10,BLOSUM62!$A$3:$U$22,1+HLOOKUP($B21,BLOSUM62!$B$2:$U$23,22,FALSE),FALSE)))</f>
        <v/>
      </c>
      <c r="J21" s="9" t="str">
        <f>IF(OR(ISBLANK(J$10),ISBLANK($B21)),"",MAX(J20+$D$9,I21+$D$9,I20+VLOOKUP(J$10,BLOSUM62!$A$3:$U$22,1+HLOOKUP($B21,BLOSUM62!$B$2:$U$23,22,FALSE),FALSE)))</f>
        <v/>
      </c>
      <c r="K21" s="9" t="str">
        <f>IF(OR(ISBLANK(K$10),ISBLANK($B21)),"",MAX(K20+$D$9,J21+$D$9,J20+VLOOKUP(K$10,BLOSUM62!$A$3:$U$22,1+HLOOKUP($B21,BLOSUM62!$B$2:$U$23,22,FALSE),FALSE)))</f>
        <v/>
      </c>
      <c r="L21" s="9" t="str">
        <f>IF(OR(ISBLANK(L$10),ISBLANK($B21)),"",MAX(L20+$D$9,K21+$D$9,K20+VLOOKUP(L$10,BLOSUM62!$A$3:$U$22,1+HLOOKUP($B21,BLOSUM62!$B$2:$U$23,22,FALSE),FALSE)))</f>
        <v/>
      </c>
      <c r="M21" s="9" t="str">
        <f>IF(OR(ISBLANK(M$10),ISBLANK($B21)),"",MAX(M20+$D$9,L21+$D$9,L20+VLOOKUP(M$10,BLOSUM62!$A$3:$U$22,1+HLOOKUP($B21,BLOSUM62!$B$2:$U$23,22,FALSE),FALSE)))</f>
        <v/>
      </c>
      <c r="N21" s="10" t="str">
        <f>IF(OR(ISBLANK(N$10),ISBLANK($B21)),"",MAX(N20+$D$9,M21+$D$9,M20+VLOOKUP(N$10,BLOSUM62!$A$3:$U$22,1+HLOOKUP($B21,BLOSUM62!$B$2:$U$23,22,FALSE),FALSE)))</f>
        <v/>
      </c>
    </row>
    <row r="22" spans="2:14" x14ac:dyDescent="0.2">
      <c r="B22" s="28"/>
      <c r="C22" s="14" t="str">
        <f t="shared" si="1"/>
        <v/>
      </c>
      <c r="D22" s="9" t="str">
        <f>IF(OR(ISBLANK(D$10),ISBLANK($B22)),"",MAX(D21+$D$9,C22+$D$9,C21+VLOOKUP(D$10,BLOSUM62!$A$3:$U$22,1+HLOOKUP($B22,BLOSUM62!$B$2:$U$23,22,FALSE),FALSE)))</f>
        <v/>
      </c>
      <c r="E22" s="9" t="str">
        <f>IF(OR(ISBLANK(E$10),ISBLANK($B22)),"",MAX(E21+$D$9,D22+$D$9,D21+VLOOKUP(E$10,BLOSUM62!$A$3:$U$22,1+HLOOKUP($B22,BLOSUM62!$B$2:$U$23,22,FALSE),FALSE)))</f>
        <v/>
      </c>
      <c r="F22" s="9" t="str">
        <f>IF(OR(ISBLANK(F$10),ISBLANK($B22)),"",MAX(F21+$D$9,E22+$D$9,E21+VLOOKUP(F$10,BLOSUM62!$A$3:$U$22,1+HLOOKUP($B22,BLOSUM62!$B$2:$U$23,22,FALSE),FALSE)))</f>
        <v/>
      </c>
      <c r="G22" s="9" t="str">
        <f>IF(OR(ISBLANK(G$10),ISBLANK($B22)),"",MAX(G21+$D$9,F22+$D$9,F21+VLOOKUP(G$10,BLOSUM62!$A$3:$U$22,1+HLOOKUP($B22,BLOSUM62!$B$2:$U$23,22,FALSE),FALSE)))</f>
        <v/>
      </c>
      <c r="H22" s="9" t="str">
        <f>IF(OR(ISBLANK(H$10),ISBLANK($B22)),"",MAX(H21+$D$9,G22+$D$9,G21+VLOOKUP(H$10,BLOSUM62!$A$3:$U$22,1+HLOOKUP($B22,BLOSUM62!$B$2:$U$23,22,FALSE),FALSE)))</f>
        <v/>
      </c>
      <c r="I22" s="9" t="str">
        <f>IF(OR(ISBLANK(I$10),ISBLANK($B22)),"",MAX(I21+$D$9,H22+$D$9,H21+VLOOKUP(I$10,BLOSUM62!$A$3:$U$22,1+HLOOKUP($B22,BLOSUM62!$B$2:$U$23,22,FALSE),FALSE)))</f>
        <v/>
      </c>
      <c r="J22" s="9" t="str">
        <f>IF(OR(ISBLANK(J$10),ISBLANK($B22)),"",MAX(J21+$D$9,I22+$D$9,I21+VLOOKUP(J$10,BLOSUM62!$A$3:$U$22,1+HLOOKUP($B22,BLOSUM62!$B$2:$U$23,22,FALSE),FALSE)))</f>
        <v/>
      </c>
      <c r="K22" s="9" t="str">
        <f>IF(OR(ISBLANK(K$10),ISBLANK($B22)),"",MAX(K21+$D$9,J22+$D$9,J21+VLOOKUP(K$10,BLOSUM62!$A$3:$U$22,1+HLOOKUP($B22,BLOSUM62!$B$2:$U$23,22,FALSE),FALSE)))</f>
        <v/>
      </c>
      <c r="L22" s="9" t="str">
        <f>IF(OR(ISBLANK(L$10),ISBLANK($B22)),"",MAX(L21+$D$9,K22+$D$9,K21+VLOOKUP(L$10,BLOSUM62!$A$3:$U$22,1+HLOOKUP($B22,BLOSUM62!$B$2:$U$23,22,FALSE),FALSE)))</f>
        <v/>
      </c>
      <c r="M22" s="9" t="str">
        <f>IF(OR(ISBLANK(M$10),ISBLANK($B22)),"",MAX(M21+$D$9,L22+$D$9,L21+VLOOKUP(M$10,BLOSUM62!$A$3:$U$22,1+HLOOKUP($B22,BLOSUM62!$B$2:$U$23,22,FALSE),FALSE)))</f>
        <v/>
      </c>
      <c r="N22" s="10" t="str">
        <f>IF(OR(ISBLANK(N$10),ISBLANK($B22)),"",MAX(N21+$D$9,M22+$D$9,M21+VLOOKUP(N$10,BLOSUM62!$A$3:$U$22,1+HLOOKUP($B22,BLOSUM62!$B$2:$U$23,22,FALSE),FALSE)))</f>
        <v/>
      </c>
    </row>
    <row r="23" spans="2:14" x14ac:dyDescent="0.2">
      <c r="B23" s="28"/>
      <c r="C23" s="18" t="str">
        <f>IF(ISBLANK($B23),"",C22+$D$9)</f>
        <v/>
      </c>
      <c r="D23" s="16" t="str">
        <f>IF(OR(ISBLANK(D$10),ISBLANK($B23)),"",MAX(D22+$D$9,C23+$D$9,C22+VLOOKUP(D$10,BLOSUM62!$A$3:$U$22,1+HLOOKUP($B23,BLOSUM62!$B$2:$U$23,22,FALSE),FALSE)))</f>
        <v/>
      </c>
      <c r="E23" s="16" t="str">
        <f>IF(OR(ISBLANK(E$10),ISBLANK($B23)),"",MAX(E22+$D$9,D23+$D$9,D22+VLOOKUP(E$10,BLOSUM62!$A$3:$U$22,1+HLOOKUP($B23,BLOSUM62!$B$2:$U$23,22,FALSE),FALSE)))</f>
        <v/>
      </c>
      <c r="F23" s="16" t="str">
        <f>IF(OR(ISBLANK(F$10),ISBLANK($B23)),"",MAX(F22+$D$9,E23+$D$9,E22+VLOOKUP(F$10,BLOSUM62!$A$3:$U$22,1+HLOOKUP($B23,BLOSUM62!$B$2:$U$23,22,FALSE),FALSE)))</f>
        <v/>
      </c>
      <c r="G23" s="16" t="str">
        <f>IF(OR(ISBLANK(G$10),ISBLANK($B23)),"",MAX(G22+$D$9,F23+$D$9,F22+VLOOKUP(G$10,BLOSUM62!$A$3:$U$22,1+HLOOKUP($B23,BLOSUM62!$B$2:$U$23,22,FALSE),FALSE)))</f>
        <v/>
      </c>
      <c r="H23" s="16" t="str">
        <f>IF(OR(ISBLANK(H$10),ISBLANK($B23)),"",MAX(H22+$D$9,G23+$D$9,G22+VLOOKUP(H$10,BLOSUM62!$A$3:$U$22,1+HLOOKUP($B23,BLOSUM62!$B$2:$U$23,22,FALSE),FALSE)))</f>
        <v/>
      </c>
      <c r="I23" s="16" t="str">
        <f>IF(OR(ISBLANK(I$10),ISBLANK($B23)),"",MAX(I22+$D$9,H23+$D$9,H22+VLOOKUP(I$10,BLOSUM62!$A$3:$U$22,1+HLOOKUP($B23,BLOSUM62!$B$2:$U$23,22,FALSE),FALSE)))</f>
        <v/>
      </c>
      <c r="J23" s="16" t="str">
        <f>IF(OR(ISBLANK(J$10),ISBLANK($B23)),"",MAX(J22+$D$9,I23+$D$9,I22+VLOOKUP(J$10,BLOSUM62!$A$3:$U$22,1+HLOOKUP($B23,BLOSUM62!$B$2:$U$23,22,FALSE),FALSE)))</f>
        <v/>
      </c>
      <c r="K23" s="16" t="str">
        <f>IF(OR(ISBLANK(K$10),ISBLANK($B23)),"",MAX(K22+$D$9,J23+$D$9,J22+VLOOKUP(K$10,BLOSUM62!$A$3:$U$22,1+HLOOKUP($B23,BLOSUM62!$B$2:$U$23,22,FALSE),FALSE)))</f>
        <v/>
      </c>
      <c r="L23" s="16" t="str">
        <f>IF(OR(ISBLANK(L$10),ISBLANK($B23)),"",MAX(L22+$D$9,K23+$D$9,K22+VLOOKUP(L$10,BLOSUM62!$A$3:$U$22,1+HLOOKUP($B23,BLOSUM62!$B$2:$U$23,22,FALSE),FALSE)))</f>
        <v/>
      </c>
      <c r="M23" s="16" t="str">
        <f>IF(OR(ISBLANK(M$10),ISBLANK($B23)),"",MAX(M22+$D$9,L23+$D$9,L22+VLOOKUP(M$10,BLOSUM62!$A$3:$U$22,1+HLOOKUP($B23,BLOSUM62!$B$2:$U$23,22,FALSE),FALSE)))</f>
        <v/>
      </c>
      <c r="N23" s="19" t="str">
        <f>IF(OR(ISBLANK(N$10),ISBLANK($B23)),"",MAX(N22+$D$9,M23+$D$9,M22+VLOOKUP(N$10,BLOSUM62!$A$3:$U$22,1+HLOOKUP($B23,BLOSUM62!$B$2:$U$23,22,FALSE),FALSE)))</f>
        <v/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Y20" sqref="Y20"/>
    </sheetView>
  </sheetViews>
  <sheetFormatPr baseColWidth="10" defaultColWidth="4.33203125" defaultRowHeight="16" x14ac:dyDescent="0.2"/>
  <sheetData>
    <row r="1" spans="1:21" x14ac:dyDescent="0.2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">
      <c r="A2" s="1"/>
      <c r="B2" s="2" t="s">
        <v>4</v>
      </c>
      <c r="C2" s="2" t="s">
        <v>5</v>
      </c>
      <c r="D2" s="2" t="s">
        <v>6</v>
      </c>
      <c r="E2" s="2" t="s">
        <v>9</v>
      </c>
      <c r="F2" s="3" t="s">
        <v>10</v>
      </c>
      <c r="G2" s="4" t="s">
        <v>11</v>
      </c>
      <c r="H2" s="4" t="s">
        <v>1</v>
      </c>
      <c r="I2" s="4" t="s">
        <v>12</v>
      </c>
      <c r="J2" s="4" t="s">
        <v>13</v>
      </c>
      <c r="K2" s="4" t="s">
        <v>7</v>
      </c>
      <c r="L2" s="5" t="s">
        <v>3</v>
      </c>
      <c r="M2" s="2" t="s">
        <v>0</v>
      </c>
      <c r="N2" s="2" t="s">
        <v>14</v>
      </c>
      <c r="O2" s="2" t="s">
        <v>15</v>
      </c>
      <c r="P2" s="3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6" t="s">
        <v>2</v>
      </c>
    </row>
    <row r="3" spans="1:21" x14ac:dyDescent="0.2">
      <c r="A3" s="7" t="s">
        <v>4</v>
      </c>
      <c r="B3" s="8">
        <v>4</v>
      </c>
      <c r="C3" s="9">
        <v>-1</v>
      </c>
      <c r="D3" s="9">
        <v>-2</v>
      </c>
      <c r="E3" s="9">
        <v>-2</v>
      </c>
      <c r="F3" s="10">
        <v>0</v>
      </c>
      <c r="G3" s="11">
        <v>-1</v>
      </c>
      <c r="H3" s="12">
        <v>-1</v>
      </c>
      <c r="I3" s="12">
        <v>0</v>
      </c>
      <c r="J3" s="12">
        <v>-2</v>
      </c>
      <c r="K3" s="13">
        <v>-1</v>
      </c>
      <c r="L3" s="11">
        <v>-1</v>
      </c>
      <c r="M3" s="12">
        <v>-1</v>
      </c>
      <c r="N3" s="12">
        <v>-1</v>
      </c>
      <c r="O3" s="12">
        <v>-2</v>
      </c>
      <c r="P3" s="13">
        <v>-1</v>
      </c>
      <c r="Q3" s="11">
        <v>1</v>
      </c>
      <c r="R3" s="12">
        <v>0</v>
      </c>
      <c r="S3" s="12">
        <v>-3</v>
      </c>
      <c r="T3" s="12">
        <v>-2</v>
      </c>
      <c r="U3" s="13">
        <v>0</v>
      </c>
    </row>
    <row r="4" spans="1:21" x14ac:dyDescent="0.2">
      <c r="A4" s="7" t="s">
        <v>5</v>
      </c>
      <c r="B4" s="9">
        <v>-1</v>
      </c>
      <c r="C4" s="8">
        <v>5</v>
      </c>
      <c r="D4" s="9">
        <v>0</v>
      </c>
      <c r="E4" s="9">
        <v>-2</v>
      </c>
      <c r="F4" s="10">
        <v>-3</v>
      </c>
      <c r="G4" s="14">
        <v>1</v>
      </c>
      <c r="H4" s="9">
        <v>0</v>
      </c>
      <c r="I4" s="9">
        <v>-2</v>
      </c>
      <c r="J4" s="9">
        <v>0</v>
      </c>
      <c r="K4" s="10">
        <v>-3</v>
      </c>
      <c r="L4" s="14">
        <v>-2</v>
      </c>
      <c r="M4" s="9">
        <v>2</v>
      </c>
      <c r="N4" s="9">
        <v>-1</v>
      </c>
      <c r="O4" s="9">
        <v>-3</v>
      </c>
      <c r="P4" s="10">
        <v>-2</v>
      </c>
      <c r="Q4" s="14">
        <v>-1</v>
      </c>
      <c r="R4" s="9">
        <v>-1</v>
      </c>
      <c r="S4" s="9">
        <v>-3</v>
      </c>
      <c r="T4" s="9">
        <v>-2</v>
      </c>
      <c r="U4" s="10">
        <v>-3</v>
      </c>
    </row>
    <row r="5" spans="1:21" x14ac:dyDescent="0.2">
      <c r="A5" s="7" t="s">
        <v>6</v>
      </c>
      <c r="B5" s="9">
        <v>-2</v>
      </c>
      <c r="C5" s="9">
        <v>0</v>
      </c>
      <c r="D5" s="8">
        <v>6</v>
      </c>
      <c r="E5" s="9">
        <v>1</v>
      </c>
      <c r="F5" s="10">
        <v>-3</v>
      </c>
      <c r="G5" s="14">
        <v>0</v>
      </c>
      <c r="H5" s="9">
        <v>0</v>
      </c>
      <c r="I5" s="9">
        <v>0</v>
      </c>
      <c r="J5" s="9">
        <v>1</v>
      </c>
      <c r="K5" s="10">
        <v>-3</v>
      </c>
      <c r="L5" s="14">
        <v>-3</v>
      </c>
      <c r="M5" s="9">
        <v>0</v>
      </c>
      <c r="N5" s="9">
        <v>-2</v>
      </c>
      <c r="O5" s="9">
        <v>-3</v>
      </c>
      <c r="P5" s="10">
        <v>-2</v>
      </c>
      <c r="Q5" s="14">
        <v>1</v>
      </c>
      <c r="R5" s="9">
        <v>0</v>
      </c>
      <c r="S5" s="9">
        <v>-4</v>
      </c>
      <c r="T5" s="9">
        <v>-2</v>
      </c>
      <c r="U5" s="10">
        <v>-3</v>
      </c>
    </row>
    <row r="6" spans="1:21" x14ac:dyDescent="0.2">
      <c r="A6" s="7" t="s">
        <v>9</v>
      </c>
      <c r="B6" s="9">
        <v>-2</v>
      </c>
      <c r="C6" s="9">
        <v>-2</v>
      </c>
      <c r="D6" s="9">
        <v>1</v>
      </c>
      <c r="E6" s="8">
        <v>6</v>
      </c>
      <c r="F6" s="10">
        <v>-3</v>
      </c>
      <c r="G6" s="14">
        <v>0</v>
      </c>
      <c r="H6" s="9">
        <v>2</v>
      </c>
      <c r="I6" s="9">
        <v>-1</v>
      </c>
      <c r="J6" s="9">
        <v>-1</v>
      </c>
      <c r="K6" s="10">
        <v>-3</v>
      </c>
      <c r="L6" s="14">
        <v>-4</v>
      </c>
      <c r="M6" s="9">
        <v>-1</v>
      </c>
      <c r="N6" s="9">
        <v>-3</v>
      </c>
      <c r="O6" s="9">
        <v>-3</v>
      </c>
      <c r="P6" s="10">
        <v>-1</v>
      </c>
      <c r="Q6" s="14">
        <v>0</v>
      </c>
      <c r="R6" s="9">
        <v>-1</v>
      </c>
      <c r="S6" s="9">
        <v>-4</v>
      </c>
      <c r="T6" s="9">
        <v>-3</v>
      </c>
      <c r="U6" s="10">
        <v>-3</v>
      </c>
    </row>
    <row r="7" spans="1:21" x14ac:dyDescent="0.2">
      <c r="A7" s="15" t="s">
        <v>10</v>
      </c>
      <c r="B7" s="16">
        <v>0</v>
      </c>
      <c r="C7" s="16">
        <v>-3</v>
      </c>
      <c r="D7" s="16">
        <v>-3</v>
      </c>
      <c r="E7" s="16">
        <v>-3</v>
      </c>
      <c r="F7" s="17">
        <v>9</v>
      </c>
      <c r="G7" s="18">
        <v>-3</v>
      </c>
      <c r="H7" s="16">
        <v>-4</v>
      </c>
      <c r="I7" s="16">
        <v>-3</v>
      </c>
      <c r="J7" s="16">
        <v>-3</v>
      </c>
      <c r="K7" s="19">
        <v>-1</v>
      </c>
      <c r="L7" s="18">
        <v>-1</v>
      </c>
      <c r="M7" s="16">
        <v>-3</v>
      </c>
      <c r="N7" s="16">
        <v>-1</v>
      </c>
      <c r="O7" s="16">
        <v>-2</v>
      </c>
      <c r="P7" s="19">
        <v>-3</v>
      </c>
      <c r="Q7" s="18">
        <v>-1</v>
      </c>
      <c r="R7" s="16">
        <v>-1</v>
      </c>
      <c r="S7" s="16">
        <v>-2</v>
      </c>
      <c r="T7" s="16">
        <v>-2</v>
      </c>
      <c r="U7" s="19">
        <v>-1</v>
      </c>
    </row>
    <row r="8" spans="1:21" x14ac:dyDescent="0.2">
      <c r="A8" s="20" t="s">
        <v>11</v>
      </c>
      <c r="B8" s="11">
        <v>-1</v>
      </c>
      <c r="C8" s="12">
        <v>1</v>
      </c>
      <c r="D8" s="12">
        <v>0</v>
      </c>
      <c r="E8" s="12">
        <v>0</v>
      </c>
      <c r="F8" s="13">
        <v>-3</v>
      </c>
      <c r="G8" s="21">
        <v>5</v>
      </c>
      <c r="H8" s="12">
        <v>2</v>
      </c>
      <c r="I8" s="12">
        <v>-2</v>
      </c>
      <c r="J8" s="12">
        <v>0</v>
      </c>
      <c r="K8" s="13">
        <v>-3</v>
      </c>
      <c r="L8" s="11">
        <v>-2</v>
      </c>
      <c r="M8" s="12">
        <v>1</v>
      </c>
      <c r="N8" s="12">
        <v>0</v>
      </c>
      <c r="O8" s="12">
        <v>-3</v>
      </c>
      <c r="P8" s="13">
        <v>-1</v>
      </c>
      <c r="Q8" s="11">
        <v>0</v>
      </c>
      <c r="R8" s="12">
        <v>-1</v>
      </c>
      <c r="S8" s="12">
        <v>-2</v>
      </c>
      <c r="T8" s="12">
        <v>-1</v>
      </c>
      <c r="U8" s="13">
        <v>-2</v>
      </c>
    </row>
    <row r="9" spans="1:21" x14ac:dyDescent="0.2">
      <c r="A9" s="22" t="s">
        <v>1</v>
      </c>
      <c r="B9" s="14">
        <v>-1</v>
      </c>
      <c r="C9" s="9">
        <v>0</v>
      </c>
      <c r="D9" s="9">
        <v>0</v>
      </c>
      <c r="E9" s="9">
        <v>2</v>
      </c>
      <c r="F9" s="10">
        <v>-4</v>
      </c>
      <c r="G9" s="14">
        <v>2</v>
      </c>
      <c r="H9" s="8">
        <v>5</v>
      </c>
      <c r="I9" s="9">
        <v>-2</v>
      </c>
      <c r="J9" s="9">
        <v>0</v>
      </c>
      <c r="K9" s="10">
        <v>-3</v>
      </c>
      <c r="L9" s="14">
        <v>-3</v>
      </c>
      <c r="M9" s="9">
        <v>1</v>
      </c>
      <c r="N9" s="9">
        <v>-2</v>
      </c>
      <c r="O9" s="9">
        <v>-3</v>
      </c>
      <c r="P9" s="10">
        <v>-1</v>
      </c>
      <c r="Q9" s="14">
        <v>0</v>
      </c>
      <c r="R9" s="9">
        <v>-1</v>
      </c>
      <c r="S9" s="9">
        <v>-3</v>
      </c>
      <c r="T9" s="9">
        <v>-2</v>
      </c>
      <c r="U9" s="10">
        <v>-2</v>
      </c>
    </row>
    <row r="10" spans="1:21" x14ac:dyDescent="0.2">
      <c r="A10" s="22" t="s">
        <v>12</v>
      </c>
      <c r="B10" s="14">
        <v>0</v>
      </c>
      <c r="C10" s="9">
        <v>-2</v>
      </c>
      <c r="D10" s="9">
        <v>0</v>
      </c>
      <c r="E10" s="9">
        <v>-1</v>
      </c>
      <c r="F10" s="10">
        <v>-3</v>
      </c>
      <c r="G10" s="14">
        <v>-2</v>
      </c>
      <c r="H10" s="9">
        <v>-2</v>
      </c>
      <c r="I10" s="8">
        <v>6</v>
      </c>
      <c r="J10" s="9">
        <v>-2</v>
      </c>
      <c r="K10" s="10">
        <v>-4</v>
      </c>
      <c r="L10" s="14">
        <v>-4</v>
      </c>
      <c r="M10" s="9">
        <v>-2</v>
      </c>
      <c r="N10" s="9">
        <v>-3</v>
      </c>
      <c r="O10" s="9">
        <v>-3</v>
      </c>
      <c r="P10" s="10">
        <v>-2</v>
      </c>
      <c r="Q10" s="14">
        <v>0</v>
      </c>
      <c r="R10" s="9">
        <v>-2</v>
      </c>
      <c r="S10" s="9">
        <v>-2</v>
      </c>
      <c r="T10" s="9">
        <v>-3</v>
      </c>
      <c r="U10" s="10">
        <v>-3</v>
      </c>
    </row>
    <row r="11" spans="1:21" x14ac:dyDescent="0.2">
      <c r="A11" s="22" t="s">
        <v>13</v>
      </c>
      <c r="B11" s="14">
        <v>-2</v>
      </c>
      <c r="C11" s="9">
        <v>0</v>
      </c>
      <c r="D11" s="9">
        <v>1</v>
      </c>
      <c r="E11" s="9">
        <v>-1</v>
      </c>
      <c r="F11" s="10">
        <v>-3</v>
      </c>
      <c r="G11" s="14">
        <v>0</v>
      </c>
      <c r="H11" s="9">
        <v>0</v>
      </c>
      <c r="I11" s="9">
        <v>-2</v>
      </c>
      <c r="J11" s="8">
        <v>8</v>
      </c>
      <c r="K11" s="10">
        <v>-3</v>
      </c>
      <c r="L11" s="14">
        <v>-3</v>
      </c>
      <c r="M11" s="9">
        <v>-1</v>
      </c>
      <c r="N11" s="9">
        <v>-2</v>
      </c>
      <c r="O11" s="9">
        <v>-1</v>
      </c>
      <c r="P11" s="10">
        <v>-2</v>
      </c>
      <c r="Q11" s="14">
        <v>-1</v>
      </c>
      <c r="R11" s="9">
        <v>-2</v>
      </c>
      <c r="S11" s="9">
        <v>-2</v>
      </c>
      <c r="T11" s="9">
        <v>2</v>
      </c>
      <c r="U11" s="10">
        <v>-3</v>
      </c>
    </row>
    <row r="12" spans="1:21" x14ac:dyDescent="0.2">
      <c r="A12" s="23" t="s">
        <v>7</v>
      </c>
      <c r="B12" s="18">
        <v>-1</v>
      </c>
      <c r="C12" s="16">
        <v>-3</v>
      </c>
      <c r="D12" s="16">
        <v>-3</v>
      </c>
      <c r="E12" s="16">
        <v>-3</v>
      </c>
      <c r="F12" s="19">
        <v>-1</v>
      </c>
      <c r="G12" s="18">
        <v>-3</v>
      </c>
      <c r="H12" s="16">
        <v>-3</v>
      </c>
      <c r="I12" s="16">
        <v>-4</v>
      </c>
      <c r="J12" s="16">
        <v>-3</v>
      </c>
      <c r="K12" s="17">
        <v>4</v>
      </c>
      <c r="L12" s="18">
        <v>2</v>
      </c>
      <c r="M12" s="16">
        <v>-3</v>
      </c>
      <c r="N12" s="16">
        <v>1</v>
      </c>
      <c r="O12" s="16">
        <v>0</v>
      </c>
      <c r="P12" s="19">
        <v>-3</v>
      </c>
      <c r="Q12" s="18">
        <v>-2</v>
      </c>
      <c r="R12" s="16">
        <v>-1</v>
      </c>
      <c r="S12" s="16">
        <v>-3</v>
      </c>
      <c r="T12" s="16">
        <v>-1</v>
      </c>
      <c r="U12" s="19">
        <v>3</v>
      </c>
    </row>
    <row r="13" spans="1:21" x14ac:dyDescent="0.2">
      <c r="A13" s="24" t="s">
        <v>3</v>
      </c>
      <c r="B13" s="14">
        <v>-1</v>
      </c>
      <c r="C13" s="12">
        <v>-2</v>
      </c>
      <c r="D13" s="12">
        <v>-3</v>
      </c>
      <c r="E13" s="12">
        <v>-4</v>
      </c>
      <c r="F13" s="13">
        <v>-1</v>
      </c>
      <c r="G13" s="11">
        <v>-2</v>
      </c>
      <c r="H13" s="12">
        <v>-3</v>
      </c>
      <c r="I13" s="12">
        <v>-4</v>
      </c>
      <c r="J13" s="12">
        <v>-3</v>
      </c>
      <c r="K13" s="13">
        <v>2</v>
      </c>
      <c r="L13" s="21">
        <v>4</v>
      </c>
      <c r="M13" s="12">
        <v>-2</v>
      </c>
      <c r="N13" s="12">
        <v>2</v>
      </c>
      <c r="O13" s="12">
        <v>0</v>
      </c>
      <c r="P13" s="13">
        <v>-3</v>
      </c>
      <c r="Q13" s="11">
        <v>-2</v>
      </c>
      <c r="R13" s="12">
        <v>-1</v>
      </c>
      <c r="S13" s="12">
        <v>-2</v>
      </c>
      <c r="T13" s="12">
        <v>-1</v>
      </c>
      <c r="U13" s="13">
        <v>1</v>
      </c>
    </row>
    <row r="14" spans="1:21" x14ac:dyDescent="0.2">
      <c r="A14" s="7" t="s">
        <v>0</v>
      </c>
      <c r="B14" s="14">
        <v>-1</v>
      </c>
      <c r="C14" s="9">
        <v>2</v>
      </c>
      <c r="D14" s="9">
        <v>0</v>
      </c>
      <c r="E14" s="9">
        <v>-1</v>
      </c>
      <c r="F14" s="10">
        <v>-3</v>
      </c>
      <c r="G14" s="14">
        <v>1</v>
      </c>
      <c r="H14" s="9">
        <v>1</v>
      </c>
      <c r="I14" s="9">
        <v>-2</v>
      </c>
      <c r="J14" s="9">
        <v>-1</v>
      </c>
      <c r="K14" s="10">
        <v>-3</v>
      </c>
      <c r="L14" s="14">
        <v>-2</v>
      </c>
      <c r="M14" s="8">
        <v>5</v>
      </c>
      <c r="N14" s="9">
        <v>-1</v>
      </c>
      <c r="O14" s="9">
        <v>-3</v>
      </c>
      <c r="P14" s="10">
        <v>-1</v>
      </c>
      <c r="Q14" s="14">
        <v>0</v>
      </c>
      <c r="R14" s="9">
        <v>-1</v>
      </c>
      <c r="S14" s="9">
        <v>-3</v>
      </c>
      <c r="T14" s="9">
        <v>-2</v>
      </c>
      <c r="U14" s="10">
        <v>-2</v>
      </c>
    </row>
    <row r="15" spans="1:21" x14ac:dyDescent="0.2">
      <c r="A15" s="7" t="s">
        <v>14</v>
      </c>
      <c r="B15" s="14">
        <v>-1</v>
      </c>
      <c r="C15" s="9">
        <v>-1</v>
      </c>
      <c r="D15" s="9">
        <v>-2</v>
      </c>
      <c r="E15" s="9">
        <v>-3</v>
      </c>
      <c r="F15" s="10">
        <v>-1</v>
      </c>
      <c r="G15" s="14">
        <v>0</v>
      </c>
      <c r="H15" s="9">
        <v>-2</v>
      </c>
      <c r="I15" s="9">
        <v>-3</v>
      </c>
      <c r="J15" s="9">
        <v>-2</v>
      </c>
      <c r="K15" s="10">
        <v>1</v>
      </c>
      <c r="L15" s="14">
        <v>2</v>
      </c>
      <c r="M15" s="9">
        <v>-1</v>
      </c>
      <c r="N15" s="8">
        <v>5</v>
      </c>
      <c r="O15" s="9">
        <v>0</v>
      </c>
      <c r="P15" s="10">
        <v>-2</v>
      </c>
      <c r="Q15" s="14">
        <v>-1</v>
      </c>
      <c r="R15" s="9">
        <v>-1</v>
      </c>
      <c r="S15" s="9">
        <v>-1</v>
      </c>
      <c r="T15" s="9">
        <v>-1</v>
      </c>
      <c r="U15" s="10">
        <v>1</v>
      </c>
    </row>
    <row r="16" spans="1:21" x14ac:dyDescent="0.2">
      <c r="A16" s="7" t="s">
        <v>15</v>
      </c>
      <c r="B16" s="14">
        <v>-2</v>
      </c>
      <c r="C16" s="9">
        <v>-3</v>
      </c>
      <c r="D16" s="9">
        <v>-3</v>
      </c>
      <c r="E16" s="9">
        <v>-3</v>
      </c>
      <c r="F16" s="10">
        <v>-2</v>
      </c>
      <c r="G16" s="14">
        <v>-3</v>
      </c>
      <c r="H16" s="9">
        <v>-3</v>
      </c>
      <c r="I16" s="9">
        <v>-3</v>
      </c>
      <c r="J16" s="9">
        <v>-1</v>
      </c>
      <c r="K16" s="10">
        <v>0</v>
      </c>
      <c r="L16" s="14">
        <v>0</v>
      </c>
      <c r="M16" s="9">
        <v>-3</v>
      </c>
      <c r="N16" s="9">
        <v>0</v>
      </c>
      <c r="O16" s="8">
        <v>6</v>
      </c>
      <c r="P16" s="10">
        <v>-4</v>
      </c>
      <c r="Q16" s="14">
        <v>-2</v>
      </c>
      <c r="R16" s="9">
        <v>-2</v>
      </c>
      <c r="S16" s="9">
        <v>1</v>
      </c>
      <c r="T16" s="9">
        <v>3</v>
      </c>
      <c r="U16" s="10">
        <v>-1</v>
      </c>
    </row>
    <row r="17" spans="1:21" x14ac:dyDescent="0.2">
      <c r="A17" s="15" t="s">
        <v>16</v>
      </c>
      <c r="B17" s="18">
        <v>-1</v>
      </c>
      <c r="C17" s="16">
        <v>-2</v>
      </c>
      <c r="D17" s="16">
        <v>-2</v>
      </c>
      <c r="E17" s="16">
        <v>-1</v>
      </c>
      <c r="F17" s="19">
        <v>-3</v>
      </c>
      <c r="G17" s="18">
        <v>-1</v>
      </c>
      <c r="H17" s="16">
        <v>-1</v>
      </c>
      <c r="I17" s="16">
        <v>-2</v>
      </c>
      <c r="J17" s="16">
        <v>-2</v>
      </c>
      <c r="K17" s="19">
        <v>-3</v>
      </c>
      <c r="L17" s="18">
        <v>-3</v>
      </c>
      <c r="M17" s="16">
        <v>-1</v>
      </c>
      <c r="N17" s="16">
        <v>-2</v>
      </c>
      <c r="O17" s="16">
        <v>-4</v>
      </c>
      <c r="P17" s="17">
        <v>7</v>
      </c>
      <c r="Q17" s="18">
        <v>-1</v>
      </c>
      <c r="R17" s="16">
        <v>-1</v>
      </c>
      <c r="S17" s="16">
        <v>-4</v>
      </c>
      <c r="T17" s="16">
        <v>-3</v>
      </c>
      <c r="U17" s="19">
        <v>-2</v>
      </c>
    </row>
    <row r="18" spans="1:21" x14ac:dyDescent="0.2">
      <c r="A18" s="22" t="s">
        <v>17</v>
      </c>
      <c r="B18" s="11">
        <v>1</v>
      </c>
      <c r="C18" s="12">
        <v>-1</v>
      </c>
      <c r="D18" s="12">
        <v>1</v>
      </c>
      <c r="E18" s="12">
        <v>0</v>
      </c>
      <c r="F18" s="13">
        <v>-1</v>
      </c>
      <c r="G18" s="11">
        <v>0</v>
      </c>
      <c r="H18" s="12">
        <v>0</v>
      </c>
      <c r="I18" s="12">
        <v>0</v>
      </c>
      <c r="J18" s="12">
        <v>-1</v>
      </c>
      <c r="K18" s="13">
        <v>-2</v>
      </c>
      <c r="L18" s="11">
        <v>-2</v>
      </c>
      <c r="M18" s="12">
        <v>0</v>
      </c>
      <c r="N18" s="12">
        <v>-1</v>
      </c>
      <c r="O18" s="12">
        <v>-2</v>
      </c>
      <c r="P18" s="13">
        <v>-1</v>
      </c>
      <c r="Q18" s="21">
        <v>4</v>
      </c>
      <c r="R18" s="12">
        <v>1</v>
      </c>
      <c r="S18" s="12">
        <v>-3</v>
      </c>
      <c r="T18" s="12">
        <v>-2</v>
      </c>
      <c r="U18" s="13">
        <v>-2</v>
      </c>
    </row>
    <row r="19" spans="1:21" x14ac:dyDescent="0.2">
      <c r="A19" s="22" t="s">
        <v>18</v>
      </c>
      <c r="B19" s="14">
        <v>0</v>
      </c>
      <c r="C19" s="9">
        <v>-1</v>
      </c>
      <c r="D19" s="9">
        <v>0</v>
      </c>
      <c r="E19" s="9">
        <v>-1</v>
      </c>
      <c r="F19" s="10">
        <v>-1</v>
      </c>
      <c r="G19" s="14">
        <v>-1</v>
      </c>
      <c r="H19" s="9">
        <v>-1</v>
      </c>
      <c r="I19" s="9">
        <v>-2</v>
      </c>
      <c r="J19" s="9">
        <v>-2</v>
      </c>
      <c r="K19" s="10">
        <v>-1</v>
      </c>
      <c r="L19" s="14">
        <v>-1</v>
      </c>
      <c r="M19" s="9">
        <v>-1</v>
      </c>
      <c r="N19" s="9">
        <v>-1</v>
      </c>
      <c r="O19" s="9">
        <v>-2</v>
      </c>
      <c r="P19" s="10">
        <v>-1</v>
      </c>
      <c r="Q19" s="14">
        <v>1</v>
      </c>
      <c r="R19" s="8">
        <v>5</v>
      </c>
      <c r="S19" s="9">
        <v>-2</v>
      </c>
      <c r="T19" s="9">
        <v>-2</v>
      </c>
      <c r="U19" s="10">
        <v>0</v>
      </c>
    </row>
    <row r="20" spans="1:21" x14ac:dyDescent="0.2">
      <c r="A20" s="22" t="s">
        <v>19</v>
      </c>
      <c r="B20" s="14">
        <v>-3</v>
      </c>
      <c r="C20" s="9">
        <v>-3</v>
      </c>
      <c r="D20" s="9">
        <v>-4</v>
      </c>
      <c r="E20" s="9">
        <v>-4</v>
      </c>
      <c r="F20" s="10">
        <v>-2</v>
      </c>
      <c r="G20" s="14">
        <v>-2</v>
      </c>
      <c r="H20" s="9">
        <v>-3</v>
      </c>
      <c r="I20" s="9">
        <v>-2</v>
      </c>
      <c r="J20" s="9">
        <v>-2</v>
      </c>
      <c r="K20" s="10">
        <v>-3</v>
      </c>
      <c r="L20" s="14">
        <v>-2</v>
      </c>
      <c r="M20" s="9">
        <v>-3</v>
      </c>
      <c r="N20" s="9">
        <v>-1</v>
      </c>
      <c r="O20" s="9">
        <v>1</v>
      </c>
      <c r="P20" s="10">
        <v>-4</v>
      </c>
      <c r="Q20" s="14">
        <v>-3</v>
      </c>
      <c r="R20" s="9">
        <v>-2</v>
      </c>
      <c r="S20" s="8">
        <v>11</v>
      </c>
      <c r="T20" s="9">
        <v>2</v>
      </c>
      <c r="U20" s="10">
        <v>-3</v>
      </c>
    </row>
    <row r="21" spans="1:21" x14ac:dyDescent="0.2">
      <c r="A21" s="22" t="s">
        <v>20</v>
      </c>
      <c r="B21" s="14">
        <v>-2</v>
      </c>
      <c r="C21" s="9">
        <v>-2</v>
      </c>
      <c r="D21" s="9">
        <v>-2</v>
      </c>
      <c r="E21" s="9">
        <v>-3</v>
      </c>
      <c r="F21" s="10">
        <v>-2</v>
      </c>
      <c r="G21" s="14">
        <v>-1</v>
      </c>
      <c r="H21" s="9">
        <v>-2</v>
      </c>
      <c r="I21" s="9">
        <v>-3</v>
      </c>
      <c r="J21" s="9">
        <v>2</v>
      </c>
      <c r="K21" s="10">
        <v>-1</v>
      </c>
      <c r="L21" s="14">
        <v>-1</v>
      </c>
      <c r="M21" s="9">
        <v>-2</v>
      </c>
      <c r="N21" s="9">
        <v>-1</v>
      </c>
      <c r="O21" s="9">
        <v>3</v>
      </c>
      <c r="P21" s="10">
        <v>-3</v>
      </c>
      <c r="Q21" s="14">
        <v>-2</v>
      </c>
      <c r="R21" s="9">
        <v>-2</v>
      </c>
      <c r="S21" s="9">
        <v>2</v>
      </c>
      <c r="T21" s="8">
        <v>7</v>
      </c>
      <c r="U21" s="10">
        <f>-1</f>
        <v>-1</v>
      </c>
    </row>
    <row r="22" spans="1:21" x14ac:dyDescent="0.2">
      <c r="A22" s="23" t="s">
        <v>2</v>
      </c>
      <c r="B22" s="14">
        <v>0</v>
      </c>
      <c r="C22" s="9">
        <v>-3</v>
      </c>
      <c r="D22" s="9">
        <v>-3</v>
      </c>
      <c r="E22" s="9">
        <v>-3</v>
      </c>
      <c r="F22" s="10">
        <v>-1</v>
      </c>
      <c r="G22" s="14">
        <v>-2</v>
      </c>
      <c r="H22" s="9">
        <v>-2</v>
      </c>
      <c r="I22" s="9">
        <v>-3</v>
      </c>
      <c r="J22" s="9">
        <v>-3</v>
      </c>
      <c r="K22" s="10">
        <v>3</v>
      </c>
      <c r="L22" s="14">
        <v>1</v>
      </c>
      <c r="M22" s="9">
        <v>-2</v>
      </c>
      <c r="N22" s="9">
        <v>1</v>
      </c>
      <c r="O22" s="9">
        <v>-1</v>
      </c>
      <c r="P22" s="10">
        <v>-2</v>
      </c>
      <c r="Q22" s="14">
        <v>-2</v>
      </c>
      <c r="R22" s="9">
        <v>0</v>
      </c>
      <c r="S22" s="9">
        <v>-3</v>
      </c>
      <c r="T22" s="9">
        <v>-1</v>
      </c>
      <c r="U22" s="26">
        <v>4</v>
      </c>
    </row>
    <row r="23" spans="1:21" x14ac:dyDescent="0.2">
      <c r="A23" s="25"/>
      <c r="B23" s="27">
        <v>1</v>
      </c>
      <c r="C23" s="27">
        <v>2</v>
      </c>
      <c r="D23" s="27">
        <v>3</v>
      </c>
      <c r="E23" s="27">
        <v>4</v>
      </c>
      <c r="F23" s="27">
        <v>5</v>
      </c>
      <c r="G23" s="27">
        <v>6</v>
      </c>
      <c r="H23" s="27">
        <v>7</v>
      </c>
      <c r="I23" s="27">
        <v>8</v>
      </c>
      <c r="J23" s="27">
        <v>9</v>
      </c>
      <c r="K23" s="27">
        <v>10</v>
      </c>
      <c r="L23" s="27">
        <v>11</v>
      </c>
      <c r="M23" s="27">
        <v>12</v>
      </c>
      <c r="N23" s="27">
        <v>13</v>
      </c>
      <c r="O23" s="27">
        <v>14</v>
      </c>
      <c r="P23" s="27">
        <v>15</v>
      </c>
      <c r="Q23" s="27">
        <v>16</v>
      </c>
      <c r="R23" s="27">
        <v>17</v>
      </c>
      <c r="S23" s="27">
        <v>18</v>
      </c>
      <c r="T23" s="27">
        <v>19</v>
      </c>
      <c r="U23" s="27">
        <v>20</v>
      </c>
    </row>
  </sheetData>
  <mergeCells count="1">
    <mergeCell ref="A1:U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</vt:lpstr>
      <vt:lpstr>BLOSUM62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L. Ruzzo</dc:creator>
  <cp:lastModifiedBy>Walter L. Ruzzo</cp:lastModifiedBy>
  <dcterms:created xsi:type="dcterms:W3CDTF">2013-04-22T01:08:47Z</dcterms:created>
  <dcterms:modified xsi:type="dcterms:W3CDTF">2018-01-16T02:59:13Z</dcterms:modified>
</cp:coreProperties>
</file>